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11" documentId="13_ncr:1_{8AA62C95-99AC-450F-8EAB-F123FE878BFD}" xr6:coauthVersionLast="47" xr6:coauthVersionMax="47" xr10:uidLastSave="{8A509E15-F277-44F8-8350-EE1B6568B180}"/>
  <bookViews>
    <workbookView xWindow="-110" yWindow="-110" windowWidth="19420" windowHeight="11500" xr2:uid="{D44AA874-83E0-4DDC-8D1E-A335C943DA95}"/>
  </bookViews>
  <sheets>
    <sheet name="VTU Leas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4" l="1"/>
  <c r="G79" i="4"/>
  <c r="F116" i="4"/>
  <c r="F117" i="4"/>
  <c r="F118" i="4"/>
  <c r="F119" i="4"/>
  <c r="F120" i="4"/>
  <c r="F121" i="4"/>
  <c r="F122" i="4"/>
  <c r="F123" i="4"/>
  <c r="F124" i="4"/>
  <c r="F125" i="4"/>
  <c r="F126" i="4"/>
  <c r="E116" i="4"/>
  <c r="E117" i="4"/>
  <c r="E118" i="4"/>
  <c r="E119" i="4"/>
  <c r="E120" i="4"/>
  <c r="E121" i="4"/>
  <c r="E122" i="4"/>
  <c r="E123" i="4"/>
  <c r="E124" i="4"/>
  <c r="E125" i="4"/>
  <c r="E126" i="4"/>
  <c r="D43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C116" i="4"/>
  <c r="C117" i="4"/>
  <c r="C118" i="4"/>
  <c r="C119" i="4"/>
  <c r="C120" i="4"/>
  <c r="C121" i="4"/>
  <c r="C122" i="4"/>
  <c r="C123" i="4"/>
  <c r="C124" i="4"/>
  <c r="C125" i="4"/>
  <c r="C126" i="4"/>
  <c r="F42" i="4"/>
  <c r="I42" i="4" s="1"/>
  <c r="C12" i="4"/>
  <c r="C13" i="4" s="1"/>
  <c r="C44" i="4" s="1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H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J13" i="4"/>
  <c r="C43" i="4" l="1"/>
  <c r="E43" i="4" s="1"/>
  <c r="F43" i="4" s="1"/>
  <c r="C115" i="4"/>
  <c r="E115" i="4" s="1"/>
  <c r="J42" i="4"/>
  <c r="C75" i="4"/>
  <c r="C106" i="4"/>
  <c r="C50" i="4"/>
  <c r="C113" i="4"/>
  <c r="C105" i="4"/>
  <c r="C97" i="4"/>
  <c r="C89" i="4"/>
  <c r="C81" i="4"/>
  <c r="C73" i="4"/>
  <c r="C65" i="4"/>
  <c r="C57" i="4"/>
  <c r="C49" i="4"/>
  <c r="C107" i="4"/>
  <c r="C83" i="4"/>
  <c r="C114" i="4"/>
  <c r="C58" i="4"/>
  <c r="C112" i="4"/>
  <c r="C104" i="4"/>
  <c r="C96" i="4"/>
  <c r="C88" i="4"/>
  <c r="C80" i="4"/>
  <c r="C72" i="4"/>
  <c r="C64" i="4"/>
  <c r="C56" i="4"/>
  <c r="C48" i="4"/>
  <c r="C67" i="4"/>
  <c r="C98" i="4"/>
  <c r="C66" i="4"/>
  <c r="C111" i="4"/>
  <c r="C103" i="4"/>
  <c r="C95" i="4"/>
  <c r="C87" i="4"/>
  <c r="C79" i="4"/>
  <c r="C71" i="4"/>
  <c r="C63" i="4"/>
  <c r="C55" i="4"/>
  <c r="C47" i="4"/>
  <c r="C110" i="4"/>
  <c r="C102" i="4"/>
  <c r="C94" i="4"/>
  <c r="C86" i="4"/>
  <c r="C78" i="4"/>
  <c r="C70" i="4"/>
  <c r="C62" i="4"/>
  <c r="C54" i="4"/>
  <c r="C46" i="4"/>
  <c r="C91" i="4"/>
  <c r="C59" i="4"/>
  <c r="C74" i="4"/>
  <c r="C109" i="4"/>
  <c r="C101" i="4"/>
  <c r="C93" i="4"/>
  <c r="C85" i="4"/>
  <c r="C77" i="4"/>
  <c r="C69" i="4"/>
  <c r="C61" i="4"/>
  <c r="C53" i="4"/>
  <c r="C45" i="4"/>
  <c r="C99" i="4"/>
  <c r="C51" i="4"/>
  <c r="C90" i="4"/>
  <c r="C82" i="4"/>
  <c r="C108" i="4"/>
  <c r="C100" i="4"/>
  <c r="C92" i="4"/>
  <c r="C84" i="4"/>
  <c r="C76" i="4"/>
  <c r="C68" i="4"/>
  <c r="C60" i="4"/>
  <c r="C52" i="4"/>
  <c r="I120" i="4"/>
  <c r="I124" i="4"/>
  <c r="K120" i="4"/>
  <c r="K124" i="4"/>
  <c r="I118" i="4"/>
  <c r="K123" i="4"/>
  <c r="I126" i="4"/>
  <c r="I122" i="4"/>
  <c r="K119" i="4"/>
  <c r="J19" i="4"/>
  <c r="J18" i="4"/>
  <c r="L116" i="4"/>
  <c r="J116" i="4"/>
  <c r="K117" i="4"/>
  <c r="J117" i="4"/>
  <c r="L118" i="4"/>
  <c r="J119" i="4"/>
  <c r="L120" i="4"/>
  <c r="K121" i="4"/>
  <c r="J121" i="4"/>
  <c r="L122" i="4"/>
  <c r="J123" i="4"/>
  <c r="L124" i="4"/>
  <c r="K125" i="4"/>
  <c r="J125" i="4"/>
  <c r="L126" i="4"/>
  <c r="L42" i="4"/>
  <c r="K42" i="4"/>
  <c r="I116" i="4"/>
  <c r="I117" i="4"/>
  <c r="J118" i="4"/>
  <c r="I119" i="4"/>
  <c r="I121" i="4"/>
  <c r="J122" i="4"/>
  <c r="I123" i="4"/>
  <c r="I125" i="4"/>
  <c r="J126" i="4"/>
  <c r="K116" i="4"/>
  <c r="L117" i="4"/>
  <c r="K118" i="4"/>
  <c r="L121" i="4"/>
  <c r="K122" i="4"/>
  <c r="L125" i="4"/>
  <c r="K126" i="4"/>
  <c r="L119" i="4"/>
  <c r="J120" i="4"/>
  <c r="L123" i="4"/>
  <c r="J124" i="4"/>
  <c r="K115" i="4" l="1"/>
  <c r="I115" i="4"/>
  <c r="L115" i="4"/>
  <c r="J115" i="4"/>
  <c r="I43" i="4"/>
  <c r="D44" i="4"/>
  <c r="K43" i="4"/>
  <c r="L43" i="4"/>
  <c r="J43" i="4"/>
  <c r="E44" i="4" l="1"/>
  <c r="F44" i="4" s="1"/>
  <c r="L44" i="4" l="1"/>
  <c r="D45" i="4"/>
  <c r="I44" i="4"/>
  <c r="J44" i="4"/>
  <c r="K44" i="4"/>
  <c r="E45" i="4" l="1"/>
  <c r="F45" i="4" s="1"/>
  <c r="I45" i="4" l="1"/>
  <c r="L45" i="4" l="1"/>
  <c r="K45" i="4"/>
  <c r="D46" i="4"/>
  <c r="J45" i="4"/>
  <c r="E46" i="4" l="1"/>
  <c r="F46" i="4" s="1"/>
  <c r="J46" i="4" l="1"/>
  <c r="I46" i="4" l="1"/>
  <c r="D47" i="4"/>
  <c r="K46" i="4"/>
  <c r="L46" i="4"/>
  <c r="E47" i="4" l="1"/>
  <c r="F47" i="4" s="1"/>
  <c r="I47" i="4" l="1"/>
  <c r="J47" i="4" l="1"/>
  <c r="D48" i="4"/>
  <c r="K47" i="4"/>
  <c r="L47" i="4"/>
  <c r="E48" i="4" l="1"/>
  <c r="F48" i="4" s="1"/>
  <c r="D49" i="4" l="1"/>
  <c r="E49" i="4" s="1"/>
  <c r="F49" i="4" s="1"/>
  <c r="L48" i="4" l="1"/>
  <c r="J48" i="4"/>
  <c r="I48" i="4"/>
  <c r="K48" i="4"/>
  <c r="D50" i="4" l="1"/>
  <c r="E50" i="4" s="1"/>
  <c r="F50" i="4" s="1"/>
  <c r="K49" i="4" l="1"/>
  <c r="I49" i="4"/>
  <c r="J49" i="4"/>
  <c r="L49" i="4"/>
  <c r="D51" i="4" l="1"/>
  <c r="E51" i="4" s="1"/>
  <c r="F51" i="4" s="1"/>
  <c r="L50" i="4" l="1"/>
  <c r="J50" i="4"/>
  <c r="K50" i="4"/>
  <c r="I50" i="4"/>
  <c r="D52" i="4" l="1"/>
  <c r="E52" i="4" s="1"/>
  <c r="F52" i="4" s="1"/>
  <c r="K51" i="4" l="1"/>
  <c r="I51" i="4"/>
  <c r="L51" i="4"/>
  <c r="J51" i="4"/>
  <c r="D53" i="4" l="1"/>
  <c r="E53" i="4" s="1"/>
  <c r="F53" i="4" s="1"/>
  <c r="K52" i="4" l="1"/>
  <c r="I52" i="4"/>
  <c r="J52" i="4"/>
  <c r="L52" i="4"/>
  <c r="D54" i="4" l="1"/>
  <c r="E54" i="4" s="1"/>
  <c r="F54" i="4" s="1"/>
  <c r="J53" i="4" l="1"/>
  <c r="I53" i="4"/>
  <c r="L53" i="4"/>
  <c r="K53" i="4"/>
  <c r="D55" i="4" l="1"/>
  <c r="E55" i="4" s="1"/>
  <c r="F55" i="4" s="1"/>
  <c r="K54" i="4" l="1"/>
  <c r="J54" i="4"/>
  <c r="I54" i="4"/>
  <c r="L54" i="4"/>
  <c r="D56" i="4" l="1"/>
  <c r="E56" i="4" s="1"/>
  <c r="F56" i="4" s="1"/>
  <c r="K55" i="4" l="1"/>
  <c r="I55" i="4"/>
  <c r="L55" i="4"/>
  <c r="J55" i="4"/>
  <c r="D57" i="4" l="1"/>
  <c r="E57" i="4" s="1"/>
  <c r="F57" i="4" s="1"/>
  <c r="I56" i="4" l="1"/>
  <c r="J56" i="4"/>
  <c r="K56" i="4"/>
  <c r="L56" i="4"/>
  <c r="D58" i="4" l="1"/>
  <c r="E58" i="4" s="1"/>
  <c r="F58" i="4" s="1"/>
  <c r="I57" i="4" l="1"/>
  <c r="J57" i="4"/>
  <c r="L57" i="4"/>
  <c r="K57" i="4"/>
  <c r="D59" i="4" l="1"/>
  <c r="E59" i="4" s="1"/>
  <c r="F59" i="4" s="1"/>
  <c r="J58" i="4" l="1"/>
  <c r="K58" i="4"/>
  <c r="I58" i="4"/>
  <c r="L58" i="4"/>
  <c r="D60" i="4" l="1"/>
  <c r="E60" i="4" s="1"/>
  <c r="F60" i="4" s="1"/>
  <c r="K59" i="4" l="1"/>
  <c r="J59" i="4"/>
  <c r="I59" i="4"/>
  <c r="L59" i="4"/>
  <c r="D61" i="4" l="1"/>
  <c r="E61" i="4" s="1"/>
  <c r="F61" i="4" s="1"/>
  <c r="K60" i="4" l="1"/>
  <c r="I60" i="4"/>
  <c r="J60" i="4"/>
  <c r="L60" i="4"/>
  <c r="D62" i="4" l="1"/>
  <c r="E62" i="4" s="1"/>
  <c r="F62" i="4" s="1"/>
  <c r="I61" i="4" l="1"/>
  <c r="J61" i="4"/>
  <c r="L61" i="4"/>
  <c r="K61" i="4"/>
  <c r="D63" i="4" l="1"/>
  <c r="E63" i="4" s="1"/>
  <c r="F63" i="4" s="1"/>
  <c r="L62" i="4" l="1"/>
  <c r="J62" i="4"/>
  <c r="K62" i="4"/>
  <c r="I62" i="4"/>
  <c r="D64" i="4" l="1"/>
  <c r="E64" i="4" s="1"/>
  <c r="F64" i="4" s="1"/>
  <c r="L63" i="4" l="1"/>
  <c r="I63" i="4"/>
  <c r="K63" i="4"/>
  <c r="J63" i="4"/>
  <c r="D65" i="4" l="1"/>
  <c r="E65" i="4" s="1"/>
  <c r="F65" i="4" s="1"/>
  <c r="K64" i="4" l="1"/>
  <c r="I64" i="4"/>
  <c r="J64" i="4"/>
  <c r="L64" i="4"/>
  <c r="D66" i="4" l="1"/>
  <c r="E66" i="4" s="1"/>
  <c r="F66" i="4" s="1"/>
  <c r="I65" i="4" l="1"/>
  <c r="L65" i="4"/>
  <c r="J65" i="4"/>
  <c r="K65" i="4"/>
  <c r="D67" i="4" l="1"/>
  <c r="E67" i="4" s="1"/>
  <c r="F67" i="4" s="1"/>
  <c r="I66" i="4" l="1"/>
  <c r="J66" i="4"/>
  <c r="K66" i="4"/>
  <c r="L66" i="4"/>
  <c r="D68" i="4" l="1"/>
  <c r="E68" i="4" s="1"/>
  <c r="F68" i="4" s="1"/>
  <c r="I67" i="4" l="1"/>
  <c r="K67" i="4"/>
  <c r="L67" i="4"/>
  <c r="J67" i="4"/>
  <c r="D69" i="4" l="1"/>
  <c r="E69" i="4" s="1"/>
  <c r="F69" i="4" s="1"/>
  <c r="J68" i="4" l="1"/>
  <c r="K68" i="4"/>
  <c r="I68" i="4"/>
  <c r="L68" i="4"/>
  <c r="D70" i="4" l="1"/>
  <c r="E70" i="4" s="1"/>
  <c r="F70" i="4" s="1"/>
  <c r="I69" i="4" l="1"/>
  <c r="J69" i="4"/>
  <c r="L69" i="4"/>
  <c r="K69" i="4"/>
  <c r="D71" i="4" l="1"/>
  <c r="E71" i="4" s="1"/>
  <c r="F71" i="4" s="1"/>
  <c r="J70" i="4" l="1"/>
  <c r="K70" i="4"/>
  <c r="I70" i="4"/>
  <c r="L70" i="4"/>
  <c r="D72" i="4" l="1"/>
  <c r="E72" i="4" s="1"/>
  <c r="F72" i="4" s="1"/>
  <c r="K71" i="4" l="1"/>
  <c r="L71" i="4"/>
  <c r="I71" i="4"/>
  <c r="J71" i="4"/>
  <c r="D73" i="4" l="1"/>
  <c r="E73" i="4" s="1"/>
  <c r="F73" i="4" s="1"/>
  <c r="K72" i="4" l="1"/>
  <c r="I72" i="4"/>
  <c r="J72" i="4"/>
  <c r="L72" i="4"/>
  <c r="D74" i="4" l="1"/>
  <c r="E74" i="4" s="1"/>
  <c r="F74" i="4" s="1"/>
  <c r="I73" i="4" l="1"/>
  <c r="J73" i="4"/>
  <c r="L73" i="4"/>
  <c r="K73" i="4"/>
  <c r="D75" i="4" l="1"/>
  <c r="E75" i="4" s="1"/>
  <c r="F75" i="4" s="1"/>
  <c r="I74" i="4" l="1"/>
  <c r="J74" i="4"/>
  <c r="K74" i="4"/>
  <c r="L74" i="4"/>
  <c r="D76" i="4" l="1"/>
  <c r="E76" i="4" s="1"/>
  <c r="F76" i="4" s="1"/>
  <c r="K75" i="4" l="1"/>
  <c r="I75" i="4"/>
  <c r="L75" i="4"/>
  <c r="J75" i="4"/>
  <c r="D77" i="4" l="1"/>
  <c r="E77" i="4" s="1"/>
  <c r="F77" i="4" s="1"/>
  <c r="K76" i="4"/>
  <c r="I76" i="4"/>
  <c r="J76" i="4"/>
  <c r="L76" i="4"/>
  <c r="D78" i="4" l="1"/>
  <c r="E78" i="4" l="1"/>
  <c r="F78" i="4" s="1"/>
  <c r="D79" i="4" s="1"/>
  <c r="J77" i="4"/>
  <c r="I77" i="4"/>
  <c r="L77" i="4"/>
  <c r="K77" i="4"/>
  <c r="E79" i="4" l="1"/>
  <c r="F79" i="4" s="1"/>
  <c r="D80" i="4" s="1"/>
  <c r="E80" i="4" s="1"/>
  <c r="F80" i="4" s="1"/>
  <c r="I78" i="4"/>
  <c r="J78" i="4"/>
  <c r="I79" i="4" l="1"/>
  <c r="J79" i="4"/>
  <c r="K79" i="4"/>
  <c r="L79" i="4"/>
  <c r="D81" i="4"/>
  <c r="E81" i="4" s="1"/>
  <c r="F81" i="4" s="1"/>
  <c r="K78" i="4"/>
  <c r="L78" i="4"/>
  <c r="D82" i="4" l="1"/>
  <c r="E82" i="4" s="1"/>
  <c r="F82" i="4" s="1"/>
  <c r="D83" i="4" l="1"/>
  <c r="E83" i="4" s="1"/>
  <c r="F83" i="4" s="1"/>
  <c r="D84" i="4" l="1"/>
  <c r="E84" i="4" s="1"/>
  <c r="F84" i="4" s="1"/>
  <c r="D85" i="4" l="1"/>
  <c r="E85" i="4" s="1"/>
  <c r="F85" i="4" s="1"/>
  <c r="K80" i="4"/>
  <c r="L80" i="4"/>
  <c r="I80" i="4"/>
  <c r="J80" i="4"/>
  <c r="D86" i="4" l="1"/>
  <c r="E86" i="4" s="1"/>
  <c r="F86" i="4" s="1"/>
  <c r="D87" i="4" l="1"/>
  <c r="E87" i="4" s="1"/>
  <c r="F87" i="4" s="1"/>
  <c r="J81" i="4"/>
  <c r="L81" i="4"/>
  <c r="I81" i="4"/>
  <c r="K81" i="4"/>
  <c r="D88" i="4" l="1"/>
  <c r="E88" i="4" s="1"/>
  <c r="F88" i="4" s="1"/>
  <c r="D89" i="4" l="1"/>
  <c r="E89" i="4" s="1"/>
  <c r="F89" i="4" s="1"/>
  <c r="I82" i="4"/>
  <c r="J82" i="4"/>
  <c r="K82" i="4"/>
  <c r="L82" i="4"/>
  <c r="D90" i="4" l="1"/>
  <c r="E90" i="4" s="1"/>
  <c r="F90" i="4" s="1"/>
  <c r="D91" i="4" l="1"/>
  <c r="E91" i="4" s="1"/>
  <c r="F91" i="4" s="1"/>
  <c r="L83" i="4"/>
  <c r="I83" i="4"/>
  <c r="K83" i="4"/>
  <c r="J83" i="4"/>
  <c r="D92" i="4" l="1"/>
  <c r="E92" i="4" s="1"/>
  <c r="F92" i="4" s="1"/>
  <c r="D93" i="4" l="1"/>
  <c r="E93" i="4" s="1"/>
  <c r="F93" i="4" s="1"/>
  <c r="I84" i="4"/>
  <c r="K84" i="4"/>
  <c r="L84" i="4"/>
  <c r="J84" i="4"/>
  <c r="D94" i="4" l="1"/>
  <c r="E94" i="4" s="1"/>
  <c r="F94" i="4" s="1"/>
  <c r="D95" i="4" l="1"/>
  <c r="E95" i="4" s="1"/>
  <c r="F95" i="4" s="1"/>
  <c r="L85" i="4"/>
  <c r="I85" i="4"/>
  <c r="J85" i="4"/>
  <c r="K85" i="4"/>
  <c r="D96" i="4" l="1"/>
  <c r="E96" i="4" s="1"/>
  <c r="F96" i="4" s="1"/>
  <c r="D97" i="4" l="1"/>
  <c r="E97" i="4" s="1"/>
  <c r="F97" i="4" s="1"/>
  <c r="K86" i="4"/>
  <c r="J86" i="4"/>
  <c r="I86" i="4"/>
  <c r="L86" i="4"/>
  <c r="D98" i="4" l="1"/>
  <c r="E98" i="4" s="1"/>
  <c r="F98" i="4" s="1"/>
  <c r="D99" i="4" l="1"/>
  <c r="E99" i="4" s="1"/>
  <c r="F99" i="4" s="1"/>
  <c r="I87" i="4"/>
  <c r="K87" i="4"/>
  <c r="L87" i="4"/>
  <c r="J87" i="4"/>
  <c r="D100" i="4" l="1"/>
  <c r="E100" i="4" s="1"/>
  <c r="F100" i="4" s="1"/>
  <c r="D101" i="4" l="1"/>
  <c r="E101" i="4" s="1"/>
  <c r="F101" i="4" s="1"/>
  <c r="K88" i="4"/>
  <c r="I88" i="4"/>
  <c r="L88" i="4"/>
  <c r="J88" i="4"/>
  <c r="D102" i="4" l="1"/>
  <c r="E102" i="4" s="1"/>
  <c r="F102" i="4" s="1"/>
  <c r="D103" i="4" l="1"/>
  <c r="E103" i="4" s="1"/>
  <c r="F103" i="4" s="1"/>
  <c r="L89" i="4"/>
  <c r="J89" i="4"/>
  <c r="I89" i="4"/>
  <c r="K89" i="4"/>
  <c r="D104" i="4" l="1"/>
  <c r="E104" i="4" s="1"/>
  <c r="F104" i="4" s="1"/>
  <c r="D105" i="4" l="1"/>
  <c r="E105" i="4" s="1"/>
  <c r="F105" i="4" s="1"/>
  <c r="J90" i="4"/>
  <c r="K90" i="4"/>
  <c r="I90" i="4"/>
  <c r="L90" i="4"/>
  <c r="D106" i="4" l="1"/>
  <c r="E106" i="4" s="1"/>
  <c r="F106" i="4" s="1"/>
  <c r="D107" i="4" l="1"/>
  <c r="E107" i="4" s="1"/>
  <c r="F107" i="4" s="1"/>
  <c r="I91" i="4"/>
  <c r="K91" i="4"/>
  <c r="L91" i="4"/>
  <c r="J91" i="4"/>
  <c r="D108" i="4" l="1"/>
  <c r="E108" i="4" s="1"/>
  <c r="F108" i="4" s="1"/>
  <c r="D109" i="4" l="1"/>
  <c r="E109" i="4" s="1"/>
  <c r="F109" i="4" s="1"/>
  <c r="I92" i="4"/>
  <c r="K92" i="4"/>
  <c r="L92" i="4"/>
  <c r="J92" i="4"/>
  <c r="D110" i="4" l="1"/>
  <c r="E110" i="4" s="1"/>
  <c r="F110" i="4" s="1"/>
  <c r="D111" i="4" l="1"/>
  <c r="E111" i="4" s="1"/>
  <c r="F111" i="4" s="1"/>
  <c r="L93" i="4"/>
  <c r="I93" i="4"/>
  <c r="J93" i="4"/>
  <c r="K93" i="4"/>
  <c r="D112" i="4" l="1"/>
  <c r="E112" i="4" s="1"/>
  <c r="F112" i="4" s="1"/>
  <c r="D113" i="4" l="1"/>
  <c r="E113" i="4" s="1"/>
  <c r="F113" i="4" s="1"/>
  <c r="I94" i="4"/>
  <c r="J94" i="4"/>
  <c r="K94" i="4"/>
  <c r="L94" i="4"/>
  <c r="D114" i="4" l="1"/>
  <c r="E114" i="4" l="1"/>
  <c r="F114" i="4" s="1"/>
  <c r="F115" i="4" s="1"/>
  <c r="J16" i="4"/>
  <c r="I95" i="4"/>
  <c r="K95" i="4"/>
  <c r="L95" i="4"/>
  <c r="J95" i="4"/>
  <c r="K96" i="4" l="1"/>
  <c r="I96" i="4"/>
  <c r="L96" i="4"/>
  <c r="J96" i="4"/>
  <c r="L97" i="4" l="1"/>
  <c r="J97" i="4"/>
  <c r="I97" i="4"/>
  <c r="K97" i="4"/>
  <c r="I98" i="4" l="1"/>
  <c r="J98" i="4"/>
  <c r="K98" i="4"/>
  <c r="L98" i="4"/>
  <c r="I99" i="4" l="1"/>
  <c r="K99" i="4"/>
  <c r="L99" i="4"/>
  <c r="J99" i="4"/>
  <c r="I100" i="4" l="1"/>
  <c r="K100" i="4"/>
  <c r="L100" i="4"/>
  <c r="J100" i="4"/>
  <c r="I101" i="4" l="1"/>
  <c r="J101" i="4"/>
  <c r="L101" i="4"/>
  <c r="K101" i="4"/>
  <c r="J102" i="4" l="1"/>
  <c r="K102" i="4"/>
  <c r="I102" i="4"/>
  <c r="L102" i="4"/>
  <c r="I103" i="4" l="1"/>
  <c r="K103" i="4"/>
  <c r="L103" i="4"/>
  <c r="J103" i="4"/>
  <c r="K104" i="4" l="1"/>
  <c r="L104" i="4"/>
  <c r="I104" i="4"/>
  <c r="J104" i="4"/>
  <c r="L105" i="4" l="1"/>
  <c r="J105" i="4"/>
  <c r="I105" i="4"/>
  <c r="K105" i="4"/>
  <c r="J106" i="4" l="1"/>
  <c r="K106" i="4"/>
  <c r="I106" i="4"/>
  <c r="L106" i="4"/>
  <c r="I107" i="4" l="1"/>
  <c r="K107" i="4"/>
  <c r="L107" i="4"/>
  <c r="J107" i="4"/>
  <c r="I108" i="4" l="1"/>
  <c r="K108" i="4"/>
  <c r="L108" i="4"/>
  <c r="J108" i="4"/>
  <c r="I109" i="4" l="1"/>
  <c r="J109" i="4"/>
  <c r="L109" i="4"/>
  <c r="K109" i="4"/>
  <c r="J110" i="4" l="1"/>
  <c r="K110" i="4"/>
  <c r="I110" i="4"/>
  <c r="L110" i="4"/>
  <c r="I111" i="4" l="1"/>
  <c r="K111" i="4"/>
  <c r="L111" i="4"/>
  <c r="J111" i="4"/>
  <c r="I112" i="4" l="1"/>
  <c r="K112" i="4"/>
  <c r="L112" i="4"/>
  <c r="J112" i="4"/>
  <c r="J113" i="4" l="1"/>
  <c r="L113" i="4"/>
  <c r="I113" i="4"/>
  <c r="K113" i="4"/>
  <c r="J17" i="4" l="1"/>
  <c r="J114" i="4"/>
  <c r="K10" i="4" s="1"/>
  <c r="K114" i="4"/>
  <c r="K11" i="4" s="1"/>
  <c r="I114" i="4"/>
  <c r="K9" i="4" s="1"/>
  <c r="L114" i="4"/>
  <c r="K12" i="4" s="1"/>
  <c r="J12" i="4" l="1"/>
  <c r="J9" i="4"/>
  <c r="J10" i="4"/>
  <c r="J11" i="4"/>
</calcChain>
</file>

<file path=xl/sharedStrings.xml><?xml version="1.0" encoding="utf-8"?>
<sst xmlns="http://schemas.openxmlformats.org/spreadsheetml/2006/main" count="49" uniqueCount="38">
  <si>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</si>
  <si>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</si>
  <si>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</si>
  <si>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</si>
  <si>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</si>
  <si>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</si>
  <si>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</si>
  <si>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</si>
  <si>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Seguro de Vehículo</t>
  </si>
  <si>
    <t>VTU</t>
  </si>
  <si>
    <t>% VTU</t>
  </si>
  <si>
    <t>$ VTU</t>
  </si>
  <si>
    <t>Factor</t>
  </si>
  <si>
    <t>Si/No</t>
  </si>
  <si>
    <t>Si</t>
  </si>
  <si>
    <t>Tasa EA</t>
  </si>
  <si>
    <t>Valor Prima</t>
  </si>
  <si>
    <t>Opcion Compra</t>
  </si>
  <si>
    <t>Tasa M.V</t>
  </si>
  <si>
    <t xml:space="preserve"> (K+i+vida)</t>
  </si>
  <si>
    <t>(K+i+póliza)</t>
  </si>
  <si>
    <t>(K+i+vida+póliza)</t>
  </si>
  <si>
    <t>(K+i)</t>
  </si>
  <si>
    <t>(K+i+vida)</t>
  </si>
  <si>
    <t xml:space="preserve"> (K+i+póliza)</t>
  </si>
  <si>
    <t>* Diligencia los campos en rojo</t>
  </si>
  <si>
    <t>GLOSARIO</t>
  </si>
  <si>
    <t>K</t>
  </si>
  <si>
    <t>I</t>
  </si>
  <si>
    <t>Intereses</t>
  </si>
  <si>
    <t>VIDA</t>
  </si>
  <si>
    <t>Seguro Vida</t>
  </si>
  <si>
    <t>*Nota: La tasa con la que se realiza esta simulacion es una tasa de referencia variable.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</si>
  <si>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</si>
  <si>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</si>
  <si>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</si>
  <si>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</si>
  <si>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V2 -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</si>
</sst>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6" fontId="5" fillId="0" borderId="0" xfId="3" applyNumberFormat="1" applyFont="1" applyFill="1" applyBorder="1" applyAlignment="1">
      <alignment horizontal="center"/>
    </xf>
    <xf numFmtId="166" fontId="7" fillId="0" borderId="0" xfId="3" applyNumberFormat="1" applyFont="1" applyFill="1" applyBorder="1" applyAlignment="1">
      <alignment horizontal="center"/>
    </xf>
    <xf numFmtId="0" fontId="4" fillId="0" borderId="0" xfId="0" applyFont="1" applyFill="1"/>
    <xf numFmtId="0" fontId="9" fillId="0" borderId="0" xfId="0" applyFont="1" applyAlignment="1">
      <alignment vertical="center"/>
    </xf>
    <xf numFmtId="9" fontId="3" fillId="0" borderId="1" xfId="3" applyFont="1" applyBorder="1" applyAlignment="1" applyProtection="1">
      <alignment horizontal="right" indent="1"/>
      <protection locked="0"/>
    </xf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123825</xdr:rowOff>
    </xdr:from>
    <xdr:to>
      <xdr:col>2</xdr:col>
      <xdr:colOff>740341</xdr:colOff>
      <xdr:row>3</xdr:row>
      <xdr:rowOff>77619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F41B18-DAC7-4B1F-9DB9-C00371236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23825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FDC5-3657-414F-A3A1-EB9EF638A5F2}">
  <dimension ref="A1:P132"/>
  <sheetViews>
    <sheetView showGridLines="0" showRowColHeaders="0" tabSelected="1" workbookViewId="0">
      <selection activeCell="N14" sqref="N14"/>
    </sheetView>
  </sheetViews>
  <sheetFormatPr baseColWidth="10" defaultColWidth="11.453125" defaultRowHeight="14" x14ac:dyDescent="0.3"/>
  <cols>
    <col min="1" max="1" width="11.453125" style="2"/>
    <col min="2" max="2" width="19.1796875" style="2" bestFit="1" customWidth="1"/>
    <col min="3" max="3" width="17.26953125" style="2" bestFit="1" customWidth="1"/>
    <col min="4" max="4" width="21.81640625" style="2" hidden="1" customWidth="1"/>
    <col min="5" max="5" width="19.1796875" style="2" hidden="1" customWidth="1"/>
    <col min="6" max="6" width="15.7265625" style="2" hidden="1" customWidth="1"/>
    <col min="7" max="7" width="11.54296875" style="2" bestFit="1" customWidth="1"/>
    <col min="8" max="8" width="12" style="2" bestFit="1" customWidth="1"/>
    <col min="9" max="9" width="18.54296875" style="2" bestFit="1" customWidth="1"/>
    <col min="10" max="11" width="15.7265625" style="2" bestFit="1" customWidth="1"/>
    <col min="12" max="12" width="16.54296875" style="2" customWidth="1"/>
    <col min="13" max="13" width="11.453125" style="2"/>
    <col min="14" max="14" width="13.54296875" style="2" bestFit="1" customWidth="1"/>
    <col min="15" max="16384" width="11.453125" style="2"/>
  </cols>
  <sheetData>
    <row r="1" spans="2:14" x14ac:dyDescent="0.3">
      <c r="M1" s="2" t="s">
        <v>37</v>
      </c>
    </row>
    <row r="2" spans="2:14" x14ac:dyDescent="0.3">
      <c r="I2" s="28" t="s">
        <v>32</v>
      </c>
      <c r="J2" s="28"/>
      <c r="K2" s="28"/>
      <c r="M2" s="26" t="s">
        <v>26</v>
      </c>
      <c r="N2" s="27"/>
    </row>
    <row r="3" spans="2:14" x14ac:dyDescent="0.3">
      <c r="I3" s="28"/>
      <c r="J3" s="28"/>
      <c r="K3" s="28"/>
      <c r="M3" s="3" t="s">
        <v>27</v>
      </c>
      <c r="N3" s="3" t="s">
        <v>3</v>
      </c>
    </row>
    <row r="4" spans="2:14" x14ac:dyDescent="0.3">
      <c r="I4" s="28"/>
      <c r="J4" s="28"/>
      <c r="K4" s="28"/>
      <c r="M4" s="3" t="s">
        <v>28</v>
      </c>
      <c r="N4" s="3" t="s">
        <v>29</v>
      </c>
    </row>
    <row r="5" spans="2:14" x14ac:dyDescent="0.3">
      <c r="M5" s="3" t="s">
        <v>30</v>
      </c>
      <c r="N5" s="3" t="s">
        <v>31</v>
      </c>
    </row>
    <row r="6" spans="2:14" x14ac:dyDescent="0.3">
      <c r="B6" s="25" t="s">
        <v>25</v>
      </c>
      <c r="C6" s="25"/>
    </row>
    <row r="8" spans="2:14" x14ac:dyDescent="0.3">
      <c r="B8" s="10" t="s">
        <v>6</v>
      </c>
      <c r="C8" s="1">
        <v>143990000</v>
      </c>
      <c r="I8" s="10" t="s">
        <v>9</v>
      </c>
      <c r="J8" s="10" t="s">
        <v>11</v>
      </c>
      <c r="K8" s="10" t="s">
        <v>10</v>
      </c>
    </row>
    <row r="9" spans="2:14" x14ac:dyDescent="0.3">
      <c r="B9" s="10" t="s">
        <v>5</v>
      </c>
      <c r="C9" s="4">
        <v>72</v>
      </c>
      <c r="D9" s="5"/>
      <c r="I9" s="10" t="s">
        <v>22</v>
      </c>
      <c r="J9" s="20">
        <f>+J16+J17</f>
        <v>258759461.91853219</v>
      </c>
      <c r="K9" s="21">
        <f>+EFFECT(IRR(I42:I126)*12,12)</f>
        <v>0.2386955467834242</v>
      </c>
    </row>
    <row r="10" spans="2:14" x14ac:dyDescent="0.3">
      <c r="B10" s="10" t="s">
        <v>18</v>
      </c>
      <c r="C10" s="21">
        <v>1.7999999999999999E-2</v>
      </c>
      <c r="I10" s="10" t="s">
        <v>23</v>
      </c>
      <c r="J10" s="20">
        <f>+J16+J17+J18</f>
        <v>272133253.11853218</v>
      </c>
      <c r="K10" s="21">
        <f>+EFFECT(IRR(J42:J126)*12,12)</f>
        <v>0.26508941595702273</v>
      </c>
      <c r="L10" s="7"/>
    </row>
    <row r="11" spans="2:14" x14ac:dyDescent="0.3">
      <c r="B11" s="10" t="s">
        <v>17</v>
      </c>
      <c r="C11" s="18">
        <v>0.01</v>
      </c>
      <c r="I11" s="10" t="s">
        <v>20</v>
      </c>
      <c r="J11" s="20">
        <f>+J16+J17+J19</f>
        <v>299574579.33853227</v>
      </c>
      <c r="K11" s="21">
        <f>+EFFECT(IRR(K42:K126)*12,12)</f>
        <v>0.31896092524470543</v>
      </c>
    </row>
    <row r="12" spans="2:14" x14ac:dyDescent="0.3">
      <c r="B12" s="12" t="s">
        <v>16</v>
      </c>
      <c r="C12" s="20">
        <f>+(C8*C11)</f>
        <v>1439900</v>
      </c>
      <c r="I12" s="10" t="s">
        <v>21</v>
      </c>
      <c r="J12" s="20">
        <f>+J16+J17+J18+J19</f>
        <v>312948370.53853226</v>
      </c>
      <c r="K12" s="21">
        <f>+EFFECT(IRR(L42:L126)*12,12)</f>
        <v>0.34514669965602507</v>
      </c>
    </row>
    <row r="13" spans="2:14" x14ac:dyDescent="0.3">
      <c r="B13" s="10" t="s">
        <v>1</v>
      </c>
      <c r="C13" s="20">
        <f>+PMT($C$10,$C$9,-C8,C12)</f>
        <v>3573882.8044240577</v>
      </c>
      <c r="I13" s="10" t="s">
        <v>15</v>
      </c>
      <c r="J13" s="21">
        <f>+EFFECT(C10*12,12)</f>
        <v>0.23872053157552808</v>
      </c>
      <c r="K13" s="22"/>
    </row>
    <row r="15" spans="2:14" x14ac:dyDescent="0.3">
      <c r="C15" s="10" t="s">
        <v>13</v>
      </c>
      <c r="D15" s="10" t="s">
        <v>12</v>
      </c>
    </row>
    <row r="16" spans="2:14" x14ac:dyDescent="0.3">
      <c r="B16" s="10" t="s">
        <v>7</v>
      </c>
      <c r="C16" s="19" t="s">
        <v>14</v>
      </c>
      <c r="D16" s="8">
        <v>1.2899999999999999E-3</v>
      </c>
      <c r="I16" s="10" t="s">
        <v>2</v>
      </c>
      <c r="J16" s="23">
        <f>+SUM(D43:D126)</f>
        <v>114769461.91853219</v>
      </c>
    </row>
    <row r="17" spans="1:16" x14ac:dyDescent="0.3">
      <c r="B17" s="10" t="s">
        <v>8</v>
      </c>
      <c r="C17" s="19" t="s">
        <v>14</v>
      </c>
      <c r="D17" s="8">
        <v>3.9369166666666667E-3</v>
      </c>
      <c r="I17" s="10" t="s">
        <v>3</v>
      </c>
      <c r="J17" s="23">
        <f>+SUM(E43:E126)</f>
        <v>143990000</v>
      </c>
    </row>
    <row r="18" spans="1:16" s="16" customFormat="1" x14ac:dyDescent="0.3">
      <c r="B18" s="13"/>
      <c r="C18" s="14"/>
      <c r="D18" s="15"/>
      <c r="I18" s="10" t="s">
        <v>7</v>
      </c>
      <c r="J18" s="23">
        <f>+SUM(G43:G126)</f>
        <v>13373791.199999982</v>
      </c>
    </row>
    <row r="19" spans="1:16" s="16" customFormat="1" x14ac:dyDescent="0.3">
      <c r="B19" s="13"/>
      <c r="C19" s="14"/>
      <c r="D19" s="15"/>
      <c r="I19" s="10" t="s">
        <v>8</v>
      </c>
      <c r="J19" s="23">
        <f>+SUM(H43:H126)</f>
        <v>40815117.420000076</v>
      </c>
    </row>
    <row r="20" spans="1:16" s="16" customFormat="1" x14ac:dyDescent="0.3">
      <c r="B20" s="13"/>
      <c r="C20" s="14"/>
      <c r="D20" s="15"/>
    </row>
    <row r="21" spans="1:16" s="16" customFormat="1" x14ac:dyDescent="0.3">
      <c r="B21" s="13"/>
      <c r="C21" s="14"/>
      <c r="D21" s="15"/>
    </row>
    <row r="22" spans="1:16" s="16" customFormat="1" x14ac:dyDescent="0.3">
      <c r="B22" s="13"/>
      <c r="C22" s="14"/>
      <c r="D22" s="15"/>
    </row>
    <row r="23" spans="1:16" s="16" customFormat="1" ht="15" customHeight="1" x14ac:dyDescent="0.3">
      <c r="A23" s="24" t="s">
        <v>33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4" spans="1:16" s="16" customFormat="1" x14ac:dyDescent="0.3">
      <c r="B24" s="17" t="s">
        <v>34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6" s="16" customFormat="1" x14ac:dyDescent="0.3">
      <c r="B25" s="17" t="s">
        <v>35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6" s="16" customFormat="1" x14ac:dyDescent="0.3">
      <c r="B26" s="29" t="s">
        <v>36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17"/>
      <c r="O26" s="17"/>
    </row>
    <row r="27" spans="1:16" s="16" customFormat="1" x14ac:dyDescent="0.3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6" s="16" customFormat="1" x14ac:dyDescent="0.3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6" s="16" customFormat="1" x14ac:dyDescent="0.3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6" s="16" customFormat="1" x14ac:dyDescent="0.3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6" s="16" customFormat="1" x14ac:dyDescent="0.3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6" s="16" customFormat="1" x14ac:dyDescent="0.3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s="16" customFormat="1" x14ac:dyDescent="0.3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4" spans="2:15" s="16" customFormat="1" x14ac:dyDescent="0.3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</row>
    <row r="35" spans="2:15" s="16" customFormat="1" x14ac:dyDescent="0.3"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spans="2:15" s="16" customFormat="1" x14ac:dyDescent="0.3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2:15" s="16" customFormat="1" x14ac:dyDescent="0.3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2:15" s="16" customFormat="1" x14ac:dyDescent="0.3"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2:15" s="16" customFormat="1" hidden="1" x14ac:dyDescent="0.3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2:15" s="16" customFormat="1" hidden="1" x14ac:dyDescent="0.3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2:15" ht="26" hidden="1" x14ac:dyDescent="0.3">
      <c r="B41" s="11" t="s">
        <v>0</v>
      </c>
      <c r="C41" s="11" t="s">
        <v>1</v>
      </c>
      <c r="D41" s="11" t="s">
        <v>2</v>
      </c>
      <c r="E41" s="11" t="s">
        <v>3</v>
      </c>
      <c r="F41" s="11" t="s">
        <v>4</v>
      </c>
      <c r="G41" s="11" t="s">
        <v>7</v>
      </c>
      <c r="H41" s="11" t="s">
        <v>8</v>
      </c>
      <c r="I41" s="11" t="s">
        <v>22</v>
      </c>
      <c r="J41" s="11" t="s">
        <v>19</v>
      </c>
      <c r="K41" s="11" t="s">
        <v>24</v>
      </c>
      <c r="L41" s="11" t="s">
        <v>21</v>
      </c>
    </row>
    <row r="42" spans="2:15" hidden="1" x14ac:dyDescent="0.3">
      <c r="B42" s="9">
        <v>0</v>
      </c>
      <c r="C42" s="3"/>
      <c r="D42" s="3"/>
      <c r="E42" s="3"/>
      <c r="F42" s="6">
        <f>+C8</f>
        <v>143990000</v>
      </c>
      <c r="G42" s="3"/>
      <c r="H42" s="3"/>
      <c r="I42" s="6">
        <f>+F42</f>
        <v>143990000</v>
      </c>
      <c r="J42" s="6">
        <f>+F42</f>
        <v>143990000</v>
      </c>
      <c r="K42" s="6">
        <f>+F42</f>
        <v>143990000</v>
      </c>
      <c r="L42" s="6">
        <f>+F42</f>
        <v>143990000</v>
      </c>
    </row>
    <row r="43" spans="2:15" hidden="1" x14ac:dyDescent="0.3">
      <c r="B43" s="9">
        <v>1</v>
      </c>
      <c r="C43" s="6">
        <f>IF(B43&gt;$C$9,IF(B43=($C$9+1),$C$12,0),$C$13)</f>
        <v>3573882.8044240577</v>
      </c>
      <c r="D43" s="6">
        <f>+IF(OR(B43&lt;=$C$9,B43=($C$9+1)),C8*$C$10,0)</f>
        <v>2591820</v>
      </c>
      <c r="E43" s="6">
        <f>+IF(OR(B43&lt;=$C$9,B43=($C$9+1)),C43-D43,0)</f>
        <v>982062.80442405771</v>
      </c>
      <c r="F43" s="6">
        <f>+IF(OR(B43&lt;=$C$9,B43=($C$9+1)),F42-E43,0)</f>
        <v>143007937.19557595</v>
      </c>
      <c r="G43" s="6">
        <f t="shared" ref="G43:G74" si="0">+IF($C$16="Si",IF(B43&lt;=$C$9,$C$8*$D$16,0),0)</f>
        <v>185747.09999999998</v>
      </c>
      <c r="H43" s="6">
        <f t="shared" ref="H43:H74" si="1">+IF($C$17="Si",IF(B43&lt;=$C$9,$C$8*$D$17,0),0)</f>
        <v>566876.63083333336</v>
      </c>
      <c r="I43" s="6">
        <f>-D43-E43</f>
        <v>-3573882.8044240577</v>
      </c>
      <c r="J43" s="6">
        <f>-D43-E43-G43</f>
        <v>-3759629.9044240578</v>
      </c>
      <c r="K43" s="6">
        <f>-D43-E43-H43</f>
        <v>-4140759.4352573911</v>
      </c>
      <c r="L43" s="6">
        <f>-D43-E43-G43-H43</f>
        <v>-4326506.5352573916</v>
      </c>
    </row>
    <row r="44" spans="2:15" hidden="1" x14ac:dyDescent="0.3">
      <c r="B44" s="9">
        <v>2</v>
      </c>
      <c r="C44" s="6">
        <f t="shared" ref="C44:C107" si="2">IF(B44&gt;$C$9,IF(B44=($C$9+1),$C$12,0),$C$13)</f>
        <v>3573882.8044240577</v>
      </c>
      <c r="D44" s="6">
        <f t="shared" ref="D44:D75" si="3">+IF(B44&lt;=$C$9,F43*$C$10,0)</f>
        <v>2574142.8695203671</v>
      </c>
      <c r="E44" s="6">
        <f t="shared" ref="E44:E107" si="4">+IF(OR(B44&lt;=$C$9,B44=($C$9+1)),C44-D44,0)</f>
        <v>999739.93490369059</v>
      </c>
      <c r="F44" s="6">
        <f t="shared" ref="F44:F107" si="5">+IF(OR(B44&lt;=$C$9,B44=($C$9+1)),F43-E44,0)</f>
        <v>142008197.26067227</v>
      </c>
      <c r="G44" s="6">
        <f t="shared" si="0"/>
        <v>185747.09999999998</v>
      </c>
      <c r="H44" s="6">
        <f t="shared" si="1"/>
        <v>566876.63083333336</v>
      </c>
      <c r="I44" s="6">
        <f t="shared" ref="I44:I107" si="6">-D44-E44</f>
        <v>-3573882.8044240577</v>
      </c>
      <c r="J44" s="6">
        <f t="shared" ref="J44:J107" si="7">-D44-E44-G44</f>
        <v>-3759629.9044240578</v>
      </c>
      <c r="K44" s="6">
        <f t="shared" ref="K44:K107" si="8">-D44-E44-H44</f>
        <v>-4140759.4352573911</v>
      </c>
      <c r="L44" s="6">
        <f t="shared" ref="L44:L107" si="9">-D44-E44-G44-H44</f>
        <v>-4326506.5352573916</v>
      </c>
    </row>
    <row r="45" spans="2:15" hidden="1" x14ac:dyDescent="0.3">
      <c r="B45" s="9">
        <v>3</v>
      </c>
      <c r="C45" s="6">
        <f t="shared" si="2"/>
        <v>3573882.8044240577</v>
      </c>
      <c r="D45" s="6">
        <f t="shared" si="3"/>
        <v>2556147.5506921005</v>
      </c>
      <c r="E45" s="6">
        <f t="shared" si="4"/>
        <v>1017735.2537319572</v>
      </c>
      <c r="F45" s="6">
        <f t="shared" si="5"/>
        <v>140990462.00694031</v>
      </c>
      <c r="G45" s="6">
        <f t="shared" si="0"/>
        <v>185747.09999999998</v>
      </c>
      <c r="H45" s="6">
        <f t="shared" si="1"/>
        <v>566876.63083333336</v>
      </c>
      <c r="I45" s="6">
        <f t="shared" si="6"/>
        <v>-3573882.8044240577</v>
      </c>
      <c r="J45" s="6">
        <f t="shared" si="7"/>
        <v>-3759629.9044240578</v>
      </c>
      <c r="K45" s="6">
        <f t="shared" si="8"/>
        <v>-4140759.4352573911</v>
      </c>
      <c r="L45" s="6">
        <f t="shared" si="9"/>
        <v>-4326506.5352573916</v>
      </c>
    </row>
    <row r="46" spans="2:15" hidden="1" x14ac:dyDescent="0.3">
      <c r="B46" s="9">
        <v>4</v>
      </c>
      <c r="C46" s="6">
        <f t="shared" si="2"/>
        <v>3573882.8044240577</v>
      </c>
      <c r="D46" s="6">
        <f t="shared" si="3"/>
        <v>2537828.3161249254</v>
      </c>
      <c r="E46" s="6">
        <f t="shared" si="4"/>
        <v>1036054.4882991323</v>
      </c>
      <c r="F46" s="6">
        <f t="shared" si="5"/>
        <v>139954407.51864117</v>
      </c>
      <c r="G46" s="6">
        <f t="shared" si="0"/>
        <v>185747.09999999998</v>
      </c>
      <c r="H46" s="6">
        <f t="shared" si="1"/>
        <v>566876.63083333336</v>
      </c>
      <c r="I46" s="6">
        <f t="shared" si="6"/>
        <v>-3573882.8044240577</v>
      </c>
      <c r="J46" s="6">
        <f t="shared" si="7"/>
        <v>-3759629.9044240578</v>
      </c>
      <c r="K46" s="6">
        <f t="shared" si="8"/>
        <v>-4140759.4352573911</v>
      </c>
      <c r="L46" s="6">
        <f t="shared" si="9"/>
        <v>-4326506.5352573916</v>
      </c>
    </row>
    <row r="47" spans="2:15" hidden="1" x14ac:dyDescent="0.3">
      <c r="B47" s="9">
        <v>5</v>
      </c>
      <c r="C47" s="6">
        <f t="shared" si="2"/>
        <v>3573882.8044240577</v>
      </c>
      <c r="D47" s="6">
        <f t="shared" si="3"/>
        <v>2519179.3353355411</v>
      </c>
      <c r="E47" s="6">
        <f t="shared" si="4"/>
        <v>1054703.4690885167</v>
      </c>
      <c r="F47" s="6">
        <f t="shared" si="5"/>
        <v>138899704.04955265</v>
      </c>
      <c r="G47" s="6">
        <f t="shared" si="0"/>
        <v>185747.09999999998</v>
      </c>
      <c r="H47" s="6">
        <f t="shared" si="1"/>
        <v>566876.63083333336</v>
      </c>
      <c r="I47" s="6">
        <f t="shared" si="6"/>
        <v>-3573882.8044240577</v>
      </c>
      <c r="J47" s="6">
        <f t="shared" si="7"/>
        <v>-3759629.9044240578</v>
      </c>
      <c r="K47" s="6">
        <f t="shared" si="8"/>
        <v>-4140759.4352573911</v>
      </c>
      <c r="L47" s="6">
        <f t="shared" si="9"/>
        <v>-4326506.5352573916</v>
      </c>
    </row>
    <row r="48" spans="2:15" hidden="1" x14ac:dyDescent="0.3">
      <c r="B48" s="9">
        <v>6</v>
      </c>
      <c r="C48" s="6">
        <f t="shared" si="2"/>
        <v>3573882.8044240577</v>
      </c>
      <c r="D48" s="6">
        <f t="shared" si="3"/>
        <v>2500194.6728919474</v>
      </c>
      <c r="E48" s="6">
        <f t="shared" si="4"/>
        <v>1073688.1315321103</v>
      </c>
      <c r="F48" s="6">
        <f t="shared" si="5"/>
        <v>137826015.91802055</v>
      </c>
      <c r="G48" s="6">
        <f t="shared" si="0"/>
        <v>185747.09999999998</v>
      </c>
      <c r="H48" s="6">
        <f t="shared" si="1"/>
        <v>566876.63083333336</v>
      </c>
      <c r="I48" s="6">
        <f t="shared" si="6"/>
        <v>-3573882.8044240577</v>
      </c>
      <c r="J48" s="6">
        <f t="shared" si="7"/>
        <v>-3759629.9044240578</v>
      </c>
      <c r="K48" s="6">
        <f t="shared" si="8"/>
        <v>-4140759.4352573911</v>
      </c>
      <c r="L48" s="6">
        <f t="shared" si="9"/>
        <v>-4326506.5352573916</v>
      </c>
    </row>
    <row r="49" spans="2:12" hidden="1" x14ac:dyDescent="0.3">
      <c r="B49" s="9">
        <v>7</v>
      </c>
      <c r="C49" s="6">
        <f t="shared" si="2"/>
        <v>3573882.8044240577</v>
      </c>
      <c r="D49" s="6">
        <f t="shared" si="3"/>
        <v>2480868.2865243698</v>
      </c>
      <c r="E49" s="6">
        <f t="shared" si="4"/>
        <v>1093014.5178996879</v>
      </c>
      <c r="F49" s="6">
        <f t="shared" si="5"/>
        <v>136733001.40012085</v>
      </c>
      <c r="G49" s="6">
        <f t="shared" si="0"/>
        <v>185747.09999999998</v>
      </c>
      <c r="H49" s="6">
        <f t="shared" si="1"/>
        <v>566876.63083333336</v>
      </c>
      <c r="I49" s="6">
        <f t="shared" si="6"/>
        <v>-3573882.8044240577</v>
      </c>
      <c r="J49" s="6">
        <f t="shared" si="7"/>
        <v>-3759629.9044240578</v>
      </c>
      <c r="K49" s="6">
        <f t="shared" si="8"/>
        <v>-4140759.4352573911</v>
      </c>
      <c r="L49" s="6">
        <f t="shared" si="9"/>
        <v>-4326506.5352573916</v>
      </c>
    </row>
    <row r="50" spans="2:12" hidden="1" x14ac:dyDescent="0.3">
      <c r="B50" s="9">
        <v>8</v>
      </c>
      <c r="C50" s="6">
        <f t="shared" si="2"/>
        <v>3573882.8044240577</v>
      </c>
      <c r="D50" s="6">
        <f t="shared" si="3"/>
        <v>2461194.0252021751</v>
      </c>
      <c r="E50" s="6">
        <f t="shared" si="4"/>
        <v>1112688.7792218826</v>
      </c>
      <c r="F50" s="6">
        <f t="shared" si="5"/>
        <v>135620312.62089896</v>
      </c>
      <c r="G50" s="6">
        <f t="shared" si="0"/>
        <v>185747.09999999998</v>
      </c>
      <c r="H50" s="6">
        <f t="shared" si="1"/>
        <v>566876.63083333336</v>
      </c>
      <c r="I50" s="6">
        <f t="shared" si="6"/>
        <v>-3573882.8044240577</v>
      </c>
      <c r="J50" s="6">
        <f t="shared" si="7"/>
        <v>-3759629.9044240578</v>
      </c>
      <c r="K50" s="6">
        <f t="shared" si="8"/>
        <v>-4140759.4352573911</v>
      </c>
      <c r="L50" s="6">
        <f t="shared" si="9"/>
        <v>-4326506.5352573916</v>
      </c>
    </row>
    <row r="51" spans="2:12" hidden="1" x14ac:dyDescent="0.3">
      <c r="B51" s="9">
        <v>9</v>
      </c>
      <c r="C51" s="6">
        <f t="shared" si="2"/>
        <v>3573882.8044240577</v>
      </c>
      <c r="D51" s="6">
        <f t="shared" si="3"/>
        <v>2441165.6271761809</v>
      </c>
      <c r="E51" s="6">
        <f t="shared" si="4"/>
        <v>1132717.1772478768</v>
      </c>
      <c r="F51" s="6">
        <f t="shared" si="5"/>
        <v>134487595.44365108</v>
      </c>
      <c r="G51" s="6">
        <f t="shared" si="0"/>
        <v>185747.09999999998</v>
      </c>
      <c r="H51" s="6">
        <f t="shared" si="1"/>
        <v>566876.63083333336</v>
      </c>
      <c r="I51" s="6">
        <f t="shared" si="6"/>
        <v>-3573882.8044240577</v>
      </c>
      <c r="J51" s="6">
        <f t="shared" si="7"/>
        <v>-3759629.9044240578</v>
      </c>
      <c r="K51" s="6">
        <f t="shared" si="8"/>
        <v>-4140759.4352573911</v>
      </c>
      <c r="L51" s="6">
        <f t="shared" si="9"/>
        <v>-4326506.5352573916</v>
      </c>
    </row>
    <row r="52" spans="2:12" hidden="1" x14ac:dyDescent="0.3">
      <c r="B52" s="9">
        <v>10</v>
      </c>
      <c r="C52" s="6">
        <f t="shared" si="2"/>
        <v>3573882.8044240577</v>
      </c>
      <c r="D52" s="6">
        <f t="shared" si="3"/>
        <v>2420776.7179857194</v>
      </c>
      <c r="E52" s="6">
        <f t="shared" si="4"/>
        <v>1153106.0864383383</v>
      </c>
      <c r="F52" s="6">
        <f t="shared" si="5"/>
        <v>133334489.35721274</v>
      </c>
      <c r="G52" s="6">
        <f t="shared" si="0"/>
        <v>185747.09999999998</v>
      </c>
      <c r="H52" s="6">
        <f t="shared" si="1"/>
        <v>566876.63083333336</v>
      </c>
      <c r="I52" s="6">
        <f t="shared" si="6"/>
        <v>-3573882.8044240577</v>
      </c>
      <c r="J52" s="6">
        <f t="shared" si="7"/>
        <v>-3759629.9044240578</v>
      </c>
      <c r="K52" s="6">
        <f t="shared" si="8"/>
        <v>-4140759.4352573911</v>
      </c>
      <c r="L52" s="6">
        <f t="shared" si="9"/>
        <v>-4326506.5352573916</v>
      </c>
    </row>
    <row r="53" spans="2:12" hidden="1" x14ac:dyDescent="0.3">
      <c r="B53" s="9">
        <v>11</v>
      </c>
      <c r="C53" s="6">
        <f t="shared" si="2"/>
        <v>3573882.8044240577</v>
      </c>
      <c r="D53" s="6">
        <f t="shared" si="3"/>
        <v>2400020.8084298293</v>
      </c>
      <c r="E53" s="6">
        <f t="shared" si="4"/>
        <v>1173861.9959942284</v>
      </c>
      <c r="F53" s="6">
        <f t="shared" si="5"/>
        <v>132160627.36121851</v>
      </c>
      <c r="G53" s="6">
        <f t="shared" si="0"/>
        <v>185747.09999999998</v>
      </c>
      <c r="H53" s="6">
        <f t="shared" si="1"/>
        <v>566876.63083333336</v>
      </c>
      <c r="I53" s="6">
        <f t="shared" si="6"/>
        <v>-3573882.8044240577</v>
      </c>
      <c r="J53" s="6">
        <f t="shared" si="7"/>
        <v>-3759629.9044240578</v>
      </c>
      <c r="K53" s="6">
        <f t="shared" si="8"/>
        <v>-4140759.4352573911</v>
      </c>
      <c r="L53" s="6">
        <f t="shared" si="9"/>
        <v>-4326506.5352573916</v>
      </c>
    </row>
    <row r="54" spans="2:12" hidden="1" x14ac:dyDescent="0.3">
      <c r="B54" s="9">
        <v>12</v>
      </c>
      <c r="C54" s="6">
        <f t="shared" si="2"/>
        <v>3573882.8044240577</v>
      </c>
      <c r="D54" s="6">
        <f t="shared" si="3"/>
        <v>2378891.2925019329</v>
      </c>
      <c r="E54" s="6">
        <f t="shared" si="4"/>
        <v>1194991.5119221248</v>
      </c>
      <c r="F54" s="6">
        <f t="shared" si="5"/>
        <v>130965635.84929639</v>
      </c>
      <c r="G54" s="6">
        <f t="shared" si="0"/>
        <v>185747.09999999998</v>
      </c>
      <c r="H54" s="6">
        <f t="shared" si="1"/>
        <v>566876.63083333336</v>
      </c>
      <c r="I54" s="6">
        <f t="shared" si="6"/>
        <v>-3573882.8044240577</v>
      </c>
      <c r="J54" s="6">
        <f t="shared" si="7"/>
        <v>-3759629.9044240578</v>
      </c>
      <c r="K54" s="6">
        <f t="shared" si="8"/>
        <v>-4140759.4352573911</v>
      </c>
      <c r="L54" s="6">
        <f t="shared" si="9"/>
        <v>-4326506.5352573916</v>
      </c>
    </row>
    <row r="55" spans="2:12" hidden="1" x14ac:dyDescent="0.3">
      <c r="B55" s="9">
        <v>13</v>
      </c>
      <c r="C55" s="6">
        <f t="shared" si="2"/>
        <v>3573882.8044240577</v>
      </c>
      <c r="D55" s="6">
        <f t="shared" si="3"/>
        <v>2357381.4452873347</v>
      </c>
      <c r="E55" s="6">
        <f t="shared" si="4"/>
        <v>1216501.359136723</v>
      </c>
      <c r="F55" s="6">
        <f t="shared" si="5"/>
        <v>129749134.49015966</v>
      </c>
      <c r="G55" s="6">
        <f t="shared" si="0"/>
        <v>185747.09999999998</v>
      </c>
      <c r="H55" s="6">
        <f t="shared" si="1"/>
        <v>566876.63083333336</v>
      </c>
      <c r="I55" s="6">
        <f t="shared" si="6"/>
        <v>-3573882.8044240577</v>
      </c>
      <c r="J55" s="6">
        <f t="shared" si="7"/>
        <v>-3759629.9044240578</v>
      </c>
      <c r="K55" s="6">
        <f t="shared" si="8"/>
        <v>-4140759.4352573911</v>
      </c>
      <c r="L55" s="6">
        <f t="shared" si="9"/>
        <v>-4326506.5352573916</v>
      </c>
    </row>
    <row r="56" spans="2:12" hidden="1" x14ac:dyDescent="0.3">
      <c r="B56" s="9">
        <v>14</v>
      </c>
      <c r="C56" s="6">
        <f t="shared" si="2"/>
        <v>3573882.8044240577</v>
      </c>
      <c r="D56" s="6">
        <f t="shared" si="3"/>
        <v>2335484.4208228737</v>
      </c>
      <c r="E56" s="6">
        <f t="shared" si="4"/>
        <v>1238398.383601184</v>
      </c>
      <c r="F56" s="6">
        <f t="shared" si="5"/>
        <v>128510736.10655847</v>
      </c>
      <c r="G56" s="6">
        <f t="shared" si="0"/>
        <v>185747.09999999998</v>
      </c>
      <c r="H56" s="6">
        <f t="shared" si="1"/>
        <v>566876.63083333336</v>
      </c>
      <c r="I56" s="6">
        <f t="shared" si="6"/>
        <v>-3573882.8044240577</v>
      </c>
      <c r="J56" s="6">
        <f t="shared" si="7"/>
        <v>-3759629.9044240578</v>
      </c>
      <c r="K56" s="6">
        <f t="shared" si="8"/>
        <v>-4140759.4352573911</v>
      </c>
      <c r="L56" s="6">
        <f t="shared" si="9"/>
        <v>-4326506.5352573916</v>
      </c>
    </row>
    <row r="57" spans="2:12" hidden="1" x14ac:dyDescent="0.3">
      <c r="B57" s="9">
        <v>15</v>
      </c>
      <c r="C57" s="6">
        <f t="shared" si="2"/>
        <v>3573882.8044240577</v>
      </c>
      <c r="D57" s="6">
        <f t="shared" si="3"/>
        <v>2313193.2499180525</v>
      </c>
      <c r="E57" s="6">
        <f t="shared" si="4"/>
        <v>1260689.5545060053</v>
      </c>
      <c r="F57" s="6">
        <f t="shared" si="5"/>
        <v>127250046.55205247</v>
      </c>
      <c r="G57" s="6">
        <f t="shared" si="0"/>
        <v>185747.09999999998</v>
      </c>
      <c r="H57" s="6">
        <f t="shared" si="1"/>
        <v>566876.63083333336</v>
      </c>
      <c r="I57" s="6">
        <f t="shared" si="6"/>
        <v>-3573882.8044240577</v>
      </c>
      <c r="J57" s="6">
        <f t="shared" si="7"/>
        <v>-3759629.9044240578</v>
      </c>
      <c r="K57" s="6">
        <f t="shared" si="8"/>
        <v>-4140759.4352573911</v>
      </c>
      <c r="L57" s="6">
        <f t="shared" si="9"/>
        <v>-4326506.5352573916</v>
      </c>
    </row>
    <row r="58" spans="2:12" hidden="1" x14ac:dyDescent="0.3">
      <c r="B58" s="9">
        <v>16</v>
      </c>
      <c r="C58" s="6">
        <f t="shared" si="2"/>
        <v>3573882.8044240577</v>
      </c>
      <c r="D58" s="6">
        <f t="shared" si="3"/>
        <v>2290500.8379369443</v>
      </c>
      <c r="E58" s="6">
        <f t="shared" si="4"/>
        <v>1283381.9664871134</v>
      </c>
      <c r="F58" s="6">
        <f t="shared" si="5"/>
        <v>125966664.58556536</v>
      </c>
      <c r="G58" s="6">
        <f t="shared" si="0"/>
        <v>185747.09999999998</v>
      </c>
      <c r="H58" s="6">
        <f t="shared" si="1"/>
        <v>566876.63083333336</v>
      </c>
      <c r="I58" s="6">
        <f t="shared" si="6"/>
        <v>-3573882.8044240577</v>
      </c>
      <c r="J58" s="6">
        <f t="shared" si="7"/>
        <v>-3759629.9044240578</v>
      </c>
      <c r="K58" s="6">
        <f t="shared" si="8"/>
        <v>-4140759.4352573911</v>
      </c>
      <c r="L58" s="6">
        <f t="shared" si="9"/>
        <v>-4326506.5352573916</v>
      </c>
    </row>
    <row r="59" spans="2:12" hidden="1" x14ac:dyDescent="0.3">
      <c r="B59" s="9">
        <v>17</v>
      </c>
      <c r="C59" s="6">
        <f t="shared" si="2"/>
        <v>3573882.8044240577</v>
      </c>
      <c r="D59" s="6">
        <f t="shared" si="3"/>
        <v>2267399.9625401762</v>
      </c>
      <c r="E59" s="6">
        <f t="shared" si="4"/>
        <v>1306482.8418838815</v>
      </c>
      <c r="F59" s="6">
        <f t="shared" si="5"/>
        <v>124660181.74368148</v>
      </c>
      <c r="G59" s="6">
        <f t="shared" si="0"/>
        <v>185747.09999999998</v>
      </c>
      <c r="H59" s="6">
        <f t="shared" si="1"/>
        <v>566876.63083333336</v>
      </c>
      <c r="I59" s="6">
        <f t="shared" si="6"/>
        <v>-3573882.8044240577</v>
      </c>
      <c r="J59" s="6">
        <f t="shared" si="7"/>
        <v>-3759629.9044240578</v>
      </c>
      <c r="K59" s="6">
        <f t="shared" si="8"/>
        <v>-4140759.4352573911</v>
      </c>
      <c r="L59" s="6">
        <f t="shared" si="9"/>
        <v>-4326506.5352573916</v>
      </c>
    </row>
    <row r="60" spans="2:12" hidden="1" x14ac:dyDescent="0.3">
      <c r="B60" s="9">
        <v>18</v>
      </c>
      <c r="C60" s="6">
        <f t="shared" si="2"/>
        <v>3573882.8044240577</v>
      </c>
      <c r="D60" s="6">
        <f t="shared" si="3"/>
        <v>2243883.2713862662</v>
      </c>
      <c r="E60" s="6">
        <f t="shared" si="4"/>
        <v>1329999.5330377915</v>
      </c>
      <c r="F60" s="6">
        <f t="shared" si="5"/>
        <v>123330182.21064368</v>
      </c>
      <c r="G60" s="6">
        <f t="shared" si="0"/>
        <v>185747.09999999998</v>
      </c>
      <c r="H60" s="6">
        <f t="shared" si="1"/>
        <v>566876.63083333336</v>
      </c>
      <c r="I60" s="6">
        <f t="shared" si="6"/>
        <v>-3573882.8044240577</v>
      </c>
      <c r="J60" s="6">
        <f t="shared" si="7"/>
        <v>-3759629.9044240578</v>
      </c>
      <c r="K60" s="6">
        <f t="shared" si="8"/>
        <v>-4140759.4352573911</v>
      </c>
      <c r="L60" s="6">
        <f t="shared" si="9"/>
        <v>-4326506.5352573916</v>
      </c>
    </row>
    <row r="61" spans="2:12" hidden="1" x14ac:dyDescent="0.3">
      <c r="B61" s="9">
        <v>19</v>
      </c>
      <c r="C61" s="6">
        <f t="shared" si="2"/>
        <v>3573882.8044240577</v>
      </c>
      <c r="D61" s="6">
        <f t="shared" si="3"/>
        <v>2219943.2797915861</v>
      </c>
      <c r="E61" s="6">
        <f t="shared" si="4"/>
        <v>1353939.5246324716</v>
      </c>
      <c r="F61" s="6">
        <f t="shared" si="5"/>
        <v>121976242.68601121</v>
      </c>
      <c r="G61" s="6">
        <f t="shared" si="0"/>
        <v>185747.09999999998</v>
      </c>
      <c r="H61" s="6">
        <f t="shared" si="1"/>
        <v>566876.63083333336</v>
      </c>
      <c r="I61" s="6">
        <f t="shared" si="6"/>
        <v>-3573882.8044240577</v>
      </c>
      <c r="J61" s="6">
        <f t="shared" si="7"/>
        <v>-3759629.9044240578</v>
      </c>
      <c r="K61" s="6">
        <f t="shared" si="8"/>
        <v>-4140759.4352573911</v>
      </c>
      <c r="L61" s="6">
        <f t="shared" si="9"/>
        <v>-4326506.5352573916</v>
      </c>
    </row>
    <row r="62" spans="2:12" hidden="1" x14ac:dyDescent="0.3">
      <c r="B62" s="9">
        <v>20</v>
      </c>
      <c r="C62" s="6">
        <f t="shared" si="2"/>
        <v>3573882.8044240577</v>
      </c>
      <c r="D62" s="6">
        <f t="shared" si="3"/>
        <v>2195572.3683482017</v>
      </c>
      <c r="E62" s="6">
        <f t="shared" si="4"/>
        <v>1378310.436075856</v>
      </c>
      <c r="F62" s="6">
        <f t="shared" si="5"/>
        <v>120597932.24993536</v>
      </c>
      <c r="G62" s="6">
        <f t="shared" si="0"/>
        <v>185747.09999999998</v>
      </c>
      <c r="H62" s="6">
        <f t="shared" si="1"/>
        <v>566876.63083333336</v>
      </c>
      <c r="I62" s="6">
        <f t="shared" si="6"/>
        <v>-3573882.8044240577</v>
      </c>
      <c r="J62" s="6">
        <f t="shared" si="7"/>
        <v>-3759629.9044240578</v>
      </c>
      <c r="K62" s="6">
        <f t="shared" si="8"/>
        <v>-4140759.4352573911</v>
      </c>
      <c r="L62" s="6">
        <f t="shared" si="9"/>
        <v>-4326506.5352573916</v>
      </c>
    </row>
    <row r="63" spans="2:12" hidden="1" x14ac:dyDescent="0.3">
      <c r="B63" s="9">
        <v>21</v>
      </c>
      <c r="C63" s="6">
        <f t="shared" si="2"/>
        <v>3573882.8044240577</v>
      </c>
      <c r="D63" s="6">
        <f t="shared" si="3"/>
        <v>2170762.7804988362</v>
      </c>
      <c r="E63" s="6">
        <f t="shared" si="4"/>
        <v>1403120.0239252215</v>
      </c>
      <c r="F63" s="6">
        <f t="shared" si="5"/>
        <v>119194812.22601014</v>
      </c>
      <c r="G63" s="6">
        <f t="shared" si="0"/>
        <v>185747.09999999998</v>
      </c>
      <c r="H63" s="6">
        <f t="shared" si="1"/>
        <v>566876.63083333336</v>
      </c>
      <c r="I63" s="6">
        <f t="shared" si="6"/>
        <v>-3573882.8044240577</v>
      </c>
      <c r="J63" s="6">
        <f t="shared" si="7"/>
        <v>-3759629.9044240578</v>
      </c>
      <c r="K63" s="6">
        <f t="shared" si="8"/>
        <v>-4140759.4352573911</v>
      </c>
      <c r="L63" s="6">
        <f t="shared" si="9"/>
        <v>-4326506.5352573916</v>
      </c>
    </row>
    <row r="64" spans="2:12" hidden="1" x14ac:dyDescent="0.3">
      <c r="B64" s="9">
        <v>22</v>
      </c>
      <c r="C64" s="6">
        <f t="shared" si="2"/>
        <v>3573882.8044240577</v>
      </c>
      <c r="D64" s="6">
        <f t="shared" si="3"/>
        <v>2145506.6200681822</v>
      </c>
      <c r="E64" s="6">
        <f t="shared" si="4"/>
        <v>1428376.1843558755</v>
      </c>
      <c r="F64" s="6">
        <f t="shared" si="5"/>
        <v>117766436.04165427</v>
      </c>
      <c r="G64" s="6">
        <f t="shared" si="0"/>
        <v>185747.09999999998</v>
      </c>
      <c r="H64" s="6">
        <f t="shared" si="1"/>
        <v>566876.63083333336</v>
      </c>
      <c r="I64" s="6">
        <f t="shared" si="6"/>
        <v>-3573882.8044240577</v>
      </c>
      <c r="J64" s="6">
        <f t="shared" si="7"/>
        <v>-3759629.9044240578</v>
      </c>
      <c r="K64" s="6">
        <f t="shared" si="8"/>
        <v>-4140759.4352573911</v>
      </c>
      <c r="L64" s="6">
        <f t="shared" si="9"/>
        <v>-4326506.5352573916</v>
      </c>
    </row>
    <row r="65" spans="2:12" hidden="1" x14ac:dyDescent="0.3">
      <c r="B65" s="9">
        <v>23</v>
      </c>
      <c r="C65" s="6">
        <f t="shared" si="2"/>
        <v>3573882.8044240577</v>
      </c>
      <c r="D65" s="6">
        <f t="shared" si="3"/>
        <v>2119795.8487497768</v>
      </c>
      <c r="E65" s="6">
        <f t="shared" si="4"/>
        <v>1454086.9556742809</v>
      </c>
      <c r="F65" s="6">
        <f t="shared" si="5"/>
        <v>116312349.08598</v>
      </c>
      <c r="G65" s="6">
        <f t="shared" si="0"/>
        <v>185747.09999999998</v>
      </c>
      <c r="H65" s="6">
        <f t="shared" si="1"/>
        <v>566876.63083333336</v>
      </c>
      <c r="I65" s="6">
        <f t="shared" si="6"/>
        <v>-3573882.8044240577</v>
      </c>
      <c r="J65" s="6">
        <f t="shared" si="7"/>
        <v>-3759629.9044240578</v>
      </c>
      <c r="K65" s="6">
        <f t="shared" si="8"/>
        <v>-4140759.4352573911</v>
      </c>
      <c r="L65" s="6">
        <f t="shared" si="9"/>
        <v>-4326506.5352573916</v>
      </c>
    </row>
    <row r="66" spans="2:12" hidden="1" x14ac:dyDescent="0.3">
      <c r="B66" s="9">
        <v>24</v>
      </c>
      <c r="C66" s="6">
        <f t="shared" si="2"/>
        <v>3573882.8044240577</v>
      </c>
      <c r="D66" s="6">
        <f t="shared" si="3"/>
        <v>2093622.2835476398</v>
      </c>
      <c r="E66" s="6">
        <f t="shared" si="4"/>
        <v>1480260.5208764179</v>
      </c>
      <c r="F66" s="6">
        <f t="shared" si="5"/>
        <v>114832088.56510358</v>
      </c>
      <c r="G66" s="6">
        <f t="shared" si="0"/>
        <v>185747.09999999998</v>
      </c>
      <c r="H66" s="6">
        <f t="shared" si="1"/>
        <v>566876.63083333336</v>
      </c>
      <c r="I66" s="6">
        <f t="shared" si="6"/>
        <v>-3573882.8044240577</v>
      </c>
      <c r="J66" s="6">
        <f t="shared" si="7"/>
        <v>-3759629.9044240578</v>
      </c>
      <c r="K66" s="6">
        <f t="shared" si="8"/>
        <v>-4140759.4352573911</v>
      </c>
      <c r="L66" s="6">
        <f t="shared" si="9"/>
        <v>-4326506.5352573916</v>
      </c>
    </row>
    <row r="67" spans="2:12" hidden="1" x14ac:dyDescent="0.3">
      <c r="B67" s="9">
        <v>25</v>
      </c>
      <c r="C67" s="6">
        <f t="shared" si="2"/>
        <v>3573882.8044240577</v>
      </c>
      <c r="D67" s="6">
        <f t="shared" si="3"/>
        <v>2066977.5941718642</v>
      </c>
      <c r="E67" s="6">
        <f t="shared" si="4"/>
        <v>1506905.2102521935</v>
      </c>
      <c r="F67" s="6">
        <f t="shared" si="5"/>
        <v>113325183.35485138</v>
      </c>
      <c r="G67" s="6">
        <f t="shared" si="0"/>
        <v>185747.09999999998</v>
      </c>
      <c r="H67" s="6">
        <f t="shared" si="1"/>
        <v>566876.63083333336</v>
      </c>
      <c r="I67" s="6">
        <f t="shared" si="6"/>
        <v>-3573882.8044240577</v>
      </c>
      <c r="J67" s="6">
        <f t="shared" si="7"/>
        <v>-3759629.9044240578</v>
      </c>
      <c r="K67" s="6">
        <f t="shared" si="8"/>
        <v>-4140759.4352573911</v>
      </c>
      <c r="L67" s="6">
        <f t="shared" si="9"/>
        <v>-4326506.5352573916</v>
      </c>
    </row>
    <row r="68" spans="2:12" hidden="1" x14ac:dyDescent="0.3">
      <c r="B68" s="9">
        <v>26</v>
      </c>
      <c r="C68" s="6">
        <f t="shared" si="2"/>
        <v>3573882.8044240577</v>
      </c>
      <c r="D68" s="6">
        <f t="shared" si="3"/>
        <v>2039853.3003873248</v>
      </c>
      <c r="E68" s="6">
        <f t="shared" si="4"/>
        <v>1534029.5040367329</v>
      </c>
      <c r="F68" s="6">
        <f t="shared" si="5"/>
        <v>111791153.85081464</v>
      </c>
      <c r="G68" s="6">
        <f t="shared" si="0"/>
        <v>185747.09999999998</v>
      </c>
      <c r="H68" s="6">
        <f t="shared" si="1"/>
        <v>566876.63083333336</v>
      </c>
      <c r="I68" s="6">
        <f t="shared" si="6"/>
        <v>-3573882.8044240577</v>
      </c>
      <c r="J68" s="6">
        <f t="shared" si="7"/>
        <v>-3759629.9044240578</v>
      </c>
      <c r="K68" s="6">
        <f t="shared" si="8"/>
        <v>-4140759.4352573911</v>
      </c>
      <c r="L68" s="6">
        <f t="shared" si="9"/>
        <v>-4326506.5352573916</v>
      </c>
    </row>
    <row r="69" spans="2:12" hidden="1" x14ac:dyDescent="0.3">
      <c r="B69" s="9">
        <v>27</v>
      </c>
      <c r="C69" s="6">
        <f t="shared" si="2"/>
        <v>3573882.8044240577</v>
      </c>
      <c r="D69" s="6">
        <f t="shared" si="3"/>
        <v>2012240.7693146635</v>
      </c>
      <c r="E69" s="6">
        <f t="shared" si="4"/>
        <v>1561642.0351093942</v>
      </c>
      <c r="F69" s="6">
        <f t="shared" si="5"/>
        <v>110229511.81570524</v>
      </c>
      <c r="G69" s="6">
        <f t="shared" si="0"/>
        <v>185747.09999999998</v>
      </c>
      <c r="H69" s="6">
        <f t="shared" si="1"/>
        <v>566876.63083333336</v>
      </c>
      <c r="I69" s="6">
        <f t="shared" si="6"/>
        <v>-3573882.8044240577</v>
      </c>
      <c r="J69" s="6">
        <f t="shared" si="7"/>
        <v>-3759629.9044240578</v>
      </c>
      <c r="K69" s="6">
        <f t="shared" si="8"/>
        <v>-4140759.4352573911</v>
      </c>
      <c r="L69" s="6">
        <f t="shared" si="9"/>
        <v>-4326506.5352573916</v>
      </c>
    </row>
    <row r="70" spans="2:12" hidden="1" x14ac:dyDescent="0.3">
      <c r="B70" s="9">
        <v>28</v>
      </c>
      <c r="C70" s="6">
        <f t="shared" si="2"/>
        <v>3573882.8044240577</v>
      </c>
      <c r="D70" s="6">
        <f t="shared" si="3"/>
        <v>1984131.2126826942</v>
      </c>
      <c r="E70" s="6">
        <f t="shared" si="4"/>
        <v>1589751.5917413635</v>
      </c>
      <c r="F70" s="6">
        <f t="shared" si="5"/>
        <v>108639760.22396387</v>
      </c>
      <c r="G70" s="6">
        <f t="shared" si="0"/>
        <v>185747.09999999998</v>
      </c>
      <c r="H70" s="6">
        <f t="shared" si="1"/>
        <v>566876.63083333336</v>
      </c>
      <c r="I70" s="6">
        <f t="shared" si="6"/>
        <v>-3573882.8044240577</v>
      </c>
      <c r="J70" s="6">
        <f t="shared" si="7"/>
        <v>-3759629.9044240578</v>
      </c>
      <c r="K70" s="6">
        <f t="shared" si="8"/>
        <v>-4140759.4352573911</v>
      </c>
      <c r="L70" s="6">
        <f t="shared" si="9"/>
        <v>-4326506.5352573916</v>
      </c>
    </row>
    <row r="71" spans="2:12" hidden="1" x14ac:dyDescent="0.3">
      <c r="B71" s="9">
        <v>29</v>
      </c>
      <c r="C71" s="6">
        <f t="shared" si="2"/>
        <v>3573882.8044240577</v>
      </c>
      <c r="D71" s="6">
        <f t="shared" si="3"/>
        <v>1955515.6840313496</v>
      </c>
      <c r="E71" s="6">
        <f t="shared" si="4"/>
        <v>1618367.1203927081</v>
      </c>
      <c r="F71" s="6">
        <f t="shared" si="5"/>
        <v>107021393.10357116</v>
      </c>
      <c r="G71" s="6">
        <f t="shared" si="0"/>
        <v>185747.09999999998</v>
      </c>
      <c r="H71" s="6">
        <f t="shared" si="1"/>
        <v>566876.63083333336</v>
      </c>
      <c r="I71" s="6">
        <f t="shared" si="6"/>
        <v>-3573882.8044240577</v>
      </c>
      <c r="J71" s="6">
        <f t="shared" si="7"/>
        <v>-3759629.9044240578</v>
      </c>
      <c r="K71" s="6">
        <f t="shared" si="8"/>
        <v>-4140759.4352573911</v>
      </c>
      <c r="L71" s="6">
        <f t="shared" si="9"/>
        <v>-4326506.5352573916</v>
      </c>
    </row>
    <row r="72" spans="2:12" hidden="1" x14ac:dyDescent="0.3">
      <c r="B72" s="9">
        <v>30</v>
      </c>
      <c r="C72" s="6">
        <f t="shared" si="2"/>
        <v>3573882.8044240577</v>
      </c>
      <c r="D72" s="6">
        <f t="shared" si="3"/>
        <v>1926385.0758642808</v>
      </c>
      <c r="E72" s="6">
        <f t="shared" si="4"/>
        <v>1647497.7285597769</v>
      </c>
      <c r="F72" s="6">
        <f t="shared" si="5"/>
        <v>105373895.37501138</v>
      </c>
      <c r="G72" s="6">
        <f t="shared" si="0"/>
        <v>185747.09999999998</v>
      </c>
      <c r="H72" s="6">
        <f t="shared" si="1"/>
        <v>566876.63083333336</v>
      </c>
      <c r="I72" s="6">
        <f t="shared" si="6"/>
        <v>-3573882.8044240577</v>
      </c>
      <c r="J72" s="6">
        <f t="shared" si="7"/>
        <v>-3759629.9044240578</v>
      </c>
      <c r="K72" s="6">
        <f t="shared" si="8"/>
        <v>-4140759.4352573911</v>
      </c>
      <c r="L72" s="6">
        <f t="shared" si="9"/>
        <v>-4326506.5352573916</v>
      </c>
    </row>
    <row r="73" spans="2:12" hidden="1" x14ac:dyDescent="0.3">
      <c r="B73" s="9">
        <v>31</v>
      </c>
      <c r="C73" s="6">
        <f t="shared" si="2"/>
        <v>3573882.8044240577</v>
      </c>
      <c r="D73" s="6">
        <f t="shared" si="3"/>
        <v>1896730.1167502047</v>
      </c>
      <c r="E73" s="6">
        <f t="shared" si="4"/>
        <v>1677152.687673853</v>
      </c>
      <c r="F73" s="6">
        <f t="shared" si="5"/>
        <v>103696742.68733753</v>
      </c>
      <c r="G73" s="6">
        <f t="shared" si="0"/>
        <v>185747.09999999998</v>
      </c>
      <c r="H73" s="6">
        <f t="shared" si="1"/>
        <v>566876.63083333336</v>
      </c>
      <c r="I73" s="6">
        <f t="shared" si="6"/>
        <v>-3573882.8044240577</v>
      </c>
      <c r="J73" s="6">
        <f t="shared" si="7"/>
        <v>-3759629.9044240578</v>
      </c>
      <c r="K73" s="6">
        <f t="shared" si="8"/>
        <v>-4140759.4352573911</v>
      </c>
      <c r="L73" s="6">
        <f t="shared" si="9"/>
        <v>-4326506.5352573916</v>
      </c>
    </row>
    <row r="74" spans="2:12" hidden="1" x14ac:dyDescent="0.3">
      <c r="B74" s="9">
        <v>32</v>
      </c>
      <c r="C74" s="6">
        <f t="shared" si="2"/>
        <v>3573882.8044240577</v>
      </c>
      <c r="D74" s="6">
        <f t="shared" si="3"/>
        <v>1866541.3683720755</v>
      </c>
      <c r="E74" s="6">
        <f t="shared" si="4"/>
        <v>1707341.4360519822</v>
      </c>
      <c r="F74" s="6">
        <f t="shared" si="5"/>
        <v>101989401.25128555</v>
      </c>
      <c r="G74" s="6">
        <f t="shared" si="0"/>
        <v>185747.09999999998</v>
      </c>
      <c r="H74" s="6">
        <f t="shared" si="1"/>
        <v>566876.63083333336</v>
      </c>
      <c r="I74" s="6">
        <f t="shared" si="6"/>
        <v>-3573882.8044240577</v>
      </c>
      <c r="J74" s="6">
        <f t="shared" si="7"/>
        <v>-3759629.9044240578</v>
      </c>
      <c r="K74" s="6">
        <f t="shared" si="8"/>
        <v>-4140759.4352573911</v>
      </c>
      <c r="L74" s="6">
        <f t="shared" si="9"/>
        <v>-4326506.5352573916</v>
      </c>
    </row>
    <row r="75" spans="2:12" hidden="1" x14ac:dyDescent="0.3">
      <c r="B75" s="9">
        <v>33</v>
      </c>
      <c r="C75" s="6">
        <f t="shared" si="2"/>
        <v>3573882.8044240577</v>
      </c>
      <c r="D75" s="6">
        <f t="shared" si="3"/>
        <v>1835809.2225231398</v>
      </c>
      <c r="E75" s="6">
        <f t="shared" si="4"/>
        <v>1738073.5819009179</v>
      </c>
      <c r="F75" s="6">
        <f t="shared" si="5"/>
        <v>100251327.66938463</v>
      </c>
      <c r="G75" s="6">
        <f t="shared" ref="G75:G106" si="10">+IF($C$16="Si",IF(B75&lt;=$C$9,$C$8*$D$16,0),0)</f>
        <v>185747.09999999998</v>
      </c>
      <c r="H75" s="6">
        <f t="shared" ref="H75:H106" si="11">+IF($C$17="Si",IF(B75&lt;=$C$9,$C$8*$D$17,0),0)</f>
        <v>566876.63083333336</v>
      </c>
      <c r="I75" s="6">
        <f t="shared" si="6"/>
        <v>-3573882.8044240577</v>
      </c>
      <c r="J75" s="6">
        <f t="shared" si="7"/>
        <v>-3759629.9044240578</v>
      </c>
      <c r="K75" s="6">
        <f t="shared" si="8"/>
        <v>-4140759.4352573911</v>
      </c>
      <c r="L75" s="6">
        <f t="shared" si="9"/>
        <v>-4326506.5352573916</v>
      </c>
    </row>
    <row r="76" spans="2:12" hidden="1" x14ac:dyDescent="0.3">
      <c r="B76" s="9">
        <v>34</v>
      </c>
      <c r="C76" s="6">
        <f t="shared" si="2"/>
        <v>3573882.8044240577</v>
      </c>
      <c r="D76" s="6">
        <f t="shared" ref="D76:D107" si="12">+IF(B76&lt;=$C$9,F75*$C$10,0)</f>
        <v>1804523.8980489231</v>
      </c>
      <c r="E76" s="6">
        <f t="shared" si="4"/>
        <v>1769358.9063751346</v>
      </c>
      <c r="F76" s="6">
        <f t="shared" si="5"/>
        <v>98481968.763009489</v>
      </c>
      <c r="G76" s="6">
        <f t="shared" si="10"/>
        <v>185747.09999999998</v>
      </c>
      <c r="H76" s="6">
        <f t="shared" si="11"/>
        <v>566876.63083333336</v>
      </c>
      <c r="I76" s="6">
        <f t="shared" si="6"/>
        <v>-3573882.8044240577</v>
      </c>
      <c r="J76" s="6">
        <f t="shared" si="7"/>
        <v>-3759629.9044240578</v>
      </c>
      <c r="K76" s="6">
        <f t="shared" si="8"/>
        <v>-4140759.4352573911</v>
      </c>
      <c r="L76" s="6">
        <f t="shared" si="9"/>
        <v>-4326506.5352573916</v>
      </c>
    </row>
    <row r="77" spans="2:12" hidden="1" x14ac:dyDescent="0.3">
      <c r="B77" s="9">
        <v>35</v>
      </c>
      <c r="C77" s="6">
        <f t="shared" si="2"/>
        <v>3573882.8044240577</v>
      </c>
      <c r="D77" s="6">
        <f t="shared" si="12"/>
        <v>1772675.4377341706</v>
      </c>
      <c r="E77" s="6">
        <f t="shared" si="4"/>
        <v>1801207.3666898871</v>
      </c>
      <c r="F77" s="6">
        <f t="shared" si="5"/>
        <v>96680761.396319598</v>
      </c>
      <c r="G77" s="6">
        <f t="shared" si="10"/>
        <v>185747.09999999998</v>
      </c>
      <c r="H77" s="6">
        <f t="shared" si="11"/>
        <v>566876.63083333336</v>
      </c>
      <c r="I77" s="6">
        <f t="shared" si="6"/>
        <v>-3573882.8044240577</v>
      </c>
      <c r="J77" s="6">
        <f t="shared" si="7"/>
        <v>-3759629.9044240578</v>
      </c>
      <c r="K77" s="6">
        <f t="shared" si="8"/>
        <v>-4140759.4352573911</v>
      </c>
      <c r="L77" s="6">
        <f t="shared" si="9"/>
        <v>-4326506.5352573916</v>
      </c>
    </row>
    <row r="78" spans="2:12" hidden="1" x14ac:dyDescent="0.3">
      <c r="B78" s="9">
        <v>36</v>
      </c>
      <c r="C78" s="6">
        <f t="shared" si="2"/>
        <v>3573882.8044240577</v>
      </c>
      <c r="D78" s="6">
        <f t="shared" si="12"/>
        <v>1740253.7051337527</v>
      </c>
      <c r="E78" s="6">
        <f t="shared" si="4"/>
        <v>1833629.0992903051</v>
      </c>
      <c r="F78" s="6">
        <f t="shared" si="5"/>
        <v>94847132.297029287</v>
      </c>
      <c r="G78" s="6">
        <f t="shared" si="10"/>
        <v>185747.09999999998</v>
      </c>
      <c r="H78" s="6">
        <f t="shared" si="11"/>
        <v>566876.63083333336</v>
      </c>
      <c r="I78" s="6">
        <f>-D78-E78</f>
        <v>-3573882.8044240577</v>
      </c>
      <c r="J78" s="6">
        <f>-D78-E78-G78</f>
        <v>-3759629.9044240578</v>
      </c>
      <c r="K78" s="6">
        <f t="shared" si="8"/>
        <v>-4140759.4352573911</v>
      </c>
      <c r="L78" s="6">
        <f t="shared" si="9"/>
        <v>-4326506.5352573916</v>
      </c>
    </row>
    <row r="79" spans="2:12" hidden="1" x14ac:dyDescent="0.3">
      <c r="B79" s="9">
        <v>37</v>
      </c>
      <c r="C79" s="6">
        <f t="shared" si="2"/>
        <v>3573882.8044240577</v>
      </c>
      <c r="D79" s="6">
        <f t="shared" si="12"/>
        <v>1707248.381346527</v>
      </c>
      <c r="E79" s="6">
        <f t="shared" si="4"/>
        <v>1866634.4230775307</v>
      </c>
      <c r="F79" s="6">
        <f>+IF(OR(B79&lt;=$C$9,B79=($C$9+1)),F78-E79,0)</f>
        <v>92980497.873951763</v>
      </c>
      <c r="G79" s="6">
        <f t="shared" si="10"/>
        <v>185747.09999999998</v>
      </c>
      <c r="H79" s="6">
        <f t="shared" si="11"/>
        <v>566876.63083333336</v>
      </c>
      <c r="I79" s="6">
        <f>-D79-E79</f>
        <v>-3573882.8044240577</v>
      </c>
      <c r="J79" s="6">
        <f>-D79-E79-G79</f>
        <v>-3759629.9044240578</v>
      </c>
      <c r="K79" s="6">
        <f>-D79-E79-H79</f>
        <v>-4140759.4352573911</v>
      </c>
      <c r="L79" s="6">
        <f t="shared" si="9"/>
        <v>-4326506.5352573916</v>
      </c>
    </row>
    <row r="80" spans="2:12" hidden="1" x14ac:dyDescent="0.3">
      <c r="B80" s="9">
        <v>38</v>
      </c>
      <c r="C80" s="6">
        <f t="shared" si="2"/>
        <v>3573882.8044240577</v>
      </c>
      <c r="D80" s="6">
        <f t="shared" si="12"/>
        <v>1673648.9617311317</v>
      </c>
      <c r="E80" s="6">
        <f t="shared" si="4"/>
        <v>1900233.8426929261</v>
      </c>
      <c r="F80" s="6">
        <f t="shared" si="5"/>
        <v>91080264.031258836</v>
      </c>
      <c r="G80" s="6">
        <f t="shared" si="10"/>
        <v>185747.09999999998</v>
      </c>
      <c r="H80" s="6">
        <f t="shared" si="11"/>
        <v>566876.63083333336</v>
      </c>
      <c r="I80" s="6">
        <f t="shared" si="6"/>
        <v>-3573882.8044240577</v>
      </c>
      <c r="J80" s="6">
        <f t="shared" si="7"/>
        <v>-3759629.9044240578</v>
      </c>
      <c r="K80" s="6">
        <f t="shared" si="8"/>
        <v>-4140759.4352573911</v>
      </c>
      <c r="L80" s="6">
        <f t="shared" si="9"/>
        <v>-4326506.5352573916</v>
      </c>
    </row>
    <row r="81" spans="2:12" hidden="1" x14ac:dyDescent="0.3">
      <c r="B81" s="9">
        <v>39</v>
      </c>
      <c r="C81" s="6">
        <f t="shared" si="2"/>
        <v>3573882.8044240577</v>
      </c>
      <c r="D81" s="6">
        <f t="shared" si="12"/>
        <v>1639444.7525626589</v>
      </c>
      <c r="E81" s="6">
        <f t="shared" si="4"/>
        <v>1934438.0518613989</v>
      </c>
      <c r="F81" s="6">
        <f t="shared" si="5"/>
        <v>89145825.979397431</v>
      </c>
      <c r="G81" s="6">
        <f t="shared" si="10"/>
        <v>185747.09999999998</v>
      </c>
      <c r="H81" s="6">
        <f t="shared" si="11"/>
        <v>566876.63083333336</v>
      </c>
      <c r="I81" s="6">
        <f t="shared" si="6"/>
        <v>-3573882.8044240577</v>
      </c>
      <c r="J81" s="6">
        <f t="shared" si="7"/>
        <v>-3759629.9044240578</v>
      </c>
      <c r="K81" s="6">
        <f t="shared" si="8"/>
        <v>-4140759.4352573911</v>
      </c>
      <c r="L81" s="6">
        <f t="shared" si="9"/>
        <v>-4326506.5352573916</v>
      </c>
    </row>
    <row r="82" spans="2:12" hidden="1" x14ac:dyDescent="0.3">
      <c r="B82" s="9">
        <v>40</v>
      </c>
      <c r="C82" s="6">
        <f t="shared" si="2"/>
        <v>3573882.8044240577</v>
      </c>
      <c r="D82" s="6">
        <f t="shared" si="12"/>
        <v>1604624.8676291537</v>
      </c>
      <c r="E82" s="6">
        <f t="shared" si="4"/>
        <v>1969257.9367949041</v>
      </c>
      <c r="F82" s="6">
        <f t="shared" si="5"/>
        <v>87176568.042602524</v>
      </c>
      <c r="G82" s="6">
        <f t="shared" si="10"/>
        <v>185747.09999999998</v>
      </c>
      <c r="H82" s="6">
        <f t="shared" si="11"/>
        <v>566876.63083333336</v>
      </c>
      <c r="I82" s="6">
        <f t="shared" si="6"/>
        <v>-3573882.8044240577</v>
      </c>
      <c r="J82" s="6">
        <f t="shared" si="7"/>
        <v>-3759629.9044240578</v>
      </c>
      <c r="K82" s="6">
        <f t="shared" si="8"/>
        <v>-4140759.4352573911</v>
      </c>
      <c r="L82" s="6">
        <f t="shared" si="9"/>
        <v>-4326506.5352573916</v>
      </c>
    </row>
    <row r="83" spans="2:12" hidden="1" x14ac:dyDescent="0.3">
      <c r="B83" s="9">
        <v>41</v>
      </c>
      <c r="C83" s="6">
        <f t="shared" si="2"/>
        <v>3573882.8044240577</v>
      </c>
      <c r="D83" s="6">
        <f t="shared" si="12"/>
        <v>1569178.2247668453</v>
      </c>
      <c r="E83" s="6">
        <f t="shared" si="4"/>
        <v>2004704.5796572124</v>
      </c>
      <c r="F83" s="6">
        <f t="shared" si="5"/>
        <v>85171863.462945312</v>
      </c>
      <c r="G83" s="6">
        <f t="shared" si="10"/>
        <v>185747.09999999998</v>
      </c>
      <c r="H83" s="6">
        <f t="shared" si="11"/>
        <v>566876.63083333336</v>
      </c>
      <c r="I83" s="6">
        <f t="shared" si="6"/>
        <v>-3573882.8044240577</v>
      </c>
      <c r="J83" s="6">
        <f t="shared" si="7"/>
        <v>-3759629.9044240578</v>
      </c>
      <c r="K83" s="6">
        <f t="shared" si="8"/>
        <v>-4140759.4352573911</v>
      </c>
      <c r="L83" s="6">
        <f t="shared" si="9"/>
        <v>-4326506.5352573916</v>
      </c>
    </row>
    <row r="84" spans="2:12" hidden="1" x14ac:dyDescent="0.3">
      <c r="B84" s="9">
        <v>42</v>
      </c>
      <c r="C84" s="6">
        <f t="shared" si="2"/>
        <v>3573882.8044240577</v>
      </c>
      <c r="D84" s="6">
        <f t="shared" si="12"/>
        <v>1533093.5423330155</v>
      </c>
      <c r="E84" s="6">
        <f t="shared" si="4"/>
        <v>2040789.2620910422</v>
      </c>
      <c r="F84" s="6">
        <f t="shared" si="5"/>
        <v>83131074.200854272</v>
      </c>
      <c r="G84" s="6">
        <f t="shared" si="10"/>
        <v>185747.09999999998</v>
      </c>
      <c r="H84" s="6">
        <f t="shared" si="11"/>
        <v>566876.63083333336</v>
      </c>
      <c r="I84" s="6">
        <f t="shared" si="6"/>
        <v>-3573882.8044240577</v>
      </c>
      <c r="J84" s="6">
        <f t="shared" si="7"/>
        <v>-3759629.9044240578</v>
      </c>
      <c r="K84" s="6">
        <f t="shared" si="8"/>
        <v>-4140759.4352573911</v>
      </c>
      <c r="L84" s="6">
        <f t="shared" si="9"/>
        <v>-4326506.5352573916</v>
      </c>
    </row>
    <row r="85" spans="2:12" hidden="1" x14ac:dyDescent="0.3">
      <c r="B85" s="9">
        <v>43</v>
      </c>
      <c r="C85" s="6">
        <f t="shared" si="2"/>
        <v>3573882.8044240577</v>
      </c>
      <c r="D85" s="6">
        <f t="shared" si="12"/>
        <v>1496359.3356153767</v>
      </c>
      <c r="E85" s="6">
        <f t="shared" si="4"/>
        <v>2077523.468808681</v>
      </c>
      <c r="F85" s="6">
        <f t="shared" si="5"/>
        <v>81053550.732045591</v>
      </c>
      <c r="G85" s="6">
        <f t="shared" si="10"/>
        <v>185747.09999999998</v>
      </c>
      <c r="H85" s="6">
        <f t="shared" si="11"/>
        <v>566876.63083333336</v>
      </c>
      <c r="I85" s="6">
        <f t="shared" si="6"/>
        <v>-3573882.8044240577</v>
      </c>
      <c r="J85" s="6">
        <f t="shared" si="7"/>
        <v>-3759629.9044240578</v>
      </c>
      <c r="K85" s="6">
        <f t="shared" si="8"/>
        <v>-4140759.4352573911</v>
      </c>
      <c r="L85" s="6">
        <f t="shared" si="9"/>
        <v>-4326506.5352573916</v>
      </c>
    </row>
    <row r="86" spans="2:12" hidden="1" x14ac:dyDescent="0.3">
      <c r="B86" s="9">
        <v>44</v>
      </c>
      <c r="C86" s="6">
        <f t="shared" si="2"/>
        <v>3573882.8044240577</v>
      </c>
      <c r="D86" s="6">
        <f t="shared" si="12"/>
        <v>1458963.9131768206</v>
      </c>
      <c r="E86" s="6">
        <f t="shared" si="4"/>
        <v>2114918.8912472371</v>
      </c>
      <c r="F86" s="6">
        <f t="shared" si="5"/>
        <v>78938631.840798348</v>
      </c>
      <c r="G86" s="6">
        <f t="shared" si="10"/>
        <v>185747.09999999998</v>
      </c>
      <c r="H86" s="6">
        <f t="shared" si="11"/>
        <v>566876.63083333336</v>
      </c>
      <c r="I86" s="6">
        <f t="shared" si="6"/>
        <v>-3573882.8044240577</v>
      </c>
      <c r="J86" s="6">
        <f t="shared" si="7"/>
        <v>-3759629.9044240578</v>
      </c>
      <c r="K86" s="6">
        <f t="shared" si="8"/>
        <v>-4140759.4352573911</v>
      </c>
      <c r="L86" s="6">
        <f t="shared" si="9"/>
        <v>-4326506.5352573916</v>
      </c>
    </row>
    <row r="87" spans="2:12" hidden="1" x14ac:dyDescent="0.3">
      <c r="B87" s="9">
        <v>45</v>
      </c>
      <c r="C87" s="6">
        <f t="shared" si="2"/>
        <v>3573882.8044240577</v>
      </c>
      <c r="D87" s="6">
        <f t="shared" si="12"/>
        <v>1420895.3731343702</v>
      </c>
      <c r="E87" s="6">
        <f t="shared" si="4"/>
        <v>2152987.4312896878</v>
      </c>
      <c r="F87" s="6">
        <f t="shared" si="5"/>
        <v>76785644.40950866</v>
      </c>
      <c r="G87" s="6">
        <f t="shared" si="10"/>
        <v>185747.09999999998</v>
      </c>
      <c r="H87" s="6">
        <f t="shared" si="11"/>
        <v>566876.63083333336</v>
      </c>
      <c r="I87" s="6">
        <f t="shared" si="6"/>
        <v>-3573882.8044240577</v>
      </c>
      <c r="J87" s="6">
        <f t="shared" si="7"/>
        <v>-3759629.9044240578</v>
      </c>
      <c r="K87" s="6">
        <f t="shared" si="8"/>
        <v>-4140759.4352573911</v>
      </c>
      <c r="L87" s="6">
        <f t="shared" si="9"/>
        <v>-4326506.5352573916</v>
      </c>
    </row>
    <row r="88" spans="2:12" hidden="1" x14ac:dyDescent="0.3">
      <c r="B88" s="9">
        <v>46</v>
      </c>
      <c r="C88" s="6">
        <f t="shared" si="2"/>
        <v>3573882.8044240577</v>
      </c>
      <c r="D88" s="6">
        <f t="shared" si="12"/>
        <v>1382141.5993711557</v>
      </c>
      <c r="E88" s="6">
        <f t="shared" si="4"/>
        <v>2191741.205052902</v>
      </c>
      <c r="F88" s="6">
        <f t="shared" si="5"/>
        <v>74593903.204455763</v>
      </c>
      <c r="G88" s="6">
        <f t="shared" si="10"/>
        <v>185747.09999999998</v>
      </c>
      <c r="H88" s="6">
        <f t="shared" si="11"/>
        <v>566876.63083333336</v>
      </c>
      <c r="I88" s="6">
        <f t="shared" si="6"/>
        <v>-3573882.8044240577</v>
      </c>
      <c r="J88" s="6">
        <f t="shared" si="7"/>
        <v>-3759629.9044240578</v>
      </c>
      <c r="K88" s="6">
        <f t="shared" si="8"/>
        <v>-4140759.4352573911</v>
      </c>
      <c r="L88" s="6">
        <f t="shared" si="9"/>
        <v>-4326506.5352573916</v>
      </c>
    </row>
    <row r="89" spans="2:12" hidden="1" x14ac:dyDescent="0.3">
      <c r="B89" s="9">
        <v>47</v>
      </c>
      <c r="C89" s="6">
        <f t="shared" si="2"/>
        <v>3573882.8044240577</v>
      </c>
      <c r="D89" s="6">
        <f t="shared" si="12"/>
        <v>1342690.2576802035</v>
      </c>
      <c r="E89" s="6">
        <f t="shared" si="4"/>
        <v>2231192.5467438539</v>
      </c>
      <c r="F89" s="6">
        <f t="shared" si="5"/>
        <v>72362710.657711908</v>
      </c>
      <c r="G89" s="6">
        <f t="shared" si="10"/>
        <v>185747.09999999998</v>
      </c>
      <c r="H89" s="6">
        <f t="shared" si="11"/>
        <v>566876.63083333336</v>
      </c>
      <c r="I89" s="6">
        <f t="shared" si="6"/>
        <v>-3573882.8044240577</v>
      </c>
      <c r="J89" s="6">
        <f t="shared" si="7"/>
        <v>-3759629.9044240578</v>
      </c>
      <c r="K89" s="6">
        <f t="shared" si="8"/>
        <v>-4140759.4352573911</v>
      </c>
      <c r="L89" s="6">
        <f t="shared" si="9"/>
        <v>-4326506.5352573916</v>
      </c>
    </row>
    <row r="90" spans="2:12" hidden="1" x14ac:dyDescent="0.3">
      <c r="B90" s="9">
        <v>48</v>
      </c>
      <c r="C90" s="6">
        <f t="shared" si="2"/>
        <v>3573882.8044240577</v>
      </c>
      <c r="D90" s="6">
        <f t="shared" si="12"/>
        <v>1302528.7918388143</v>
      </c>
      <c r="E90" s="6">
        <f t="shared" si="4"/>
        <v>2271354.0125852432</v>
      </c>
      <c r="F90" s="6">
        <f t="shared" si="5"/>
        <v>70091356.645126671</v>
      </c>
      <c r="G90" s="6">
        <f t="shared" si="10"/>
        <v>185747.09999999998</v>
      </c>
      <c r="H90" s="6">
        <f t="shared" si="11"/>
        <v>566876.63083333336</v>
      </c>
      <c r="I90" s="6">
        <f t="shared" si="6"/>
        <v>-3573882.8044240577</v>
      </c>
      <c r="J90" s="6">
        <f t="shared" si="7"/>
        <v>-3759629.9044240578</v>
      </c>
      <c r="K90" s="6">
        <f t="shared" si="8"/>
        <v>-4140759.4352573911</v>
      </c>
      <c r="L90" s="6">
        <f t="shared" si="9"/>
        <v>-4326506.5352573916</v>
      </c>
    </row>
    <row r="91" spans="2:12" hidden="1" x14ac:dyDescent="0.3">
      <c r="B91" s="9">
        <v>49</v>
      </c>
      <c r="C91" s="6">
        <f t="shared" si="2"/>
        <v>3573882.8044240577</v>
      </c>
      <c r="D91" s="6">
        <f t="shared" si="12"/>
        <v>1261644.4196122799</v>
      </c>
      <c r="E91" s="6">
        <f t="shared" si="4"/>
        <v>2312238.3848117776</v>
      </c>
      <c r="F91" s="6">
        <f t="shared" si="5"/>
        <v>67779118.260314897</v>
      </c>
      <c r="G91" s="6">
        <f t="shared" si="10"/>
        <v>185747.09999999998</v>
      </c>
      <c r="H91" s="6">
        <f t="shared" si="11"/>
        <v>566876.63083333336</v>
      </c>
      <c r="I91" s="6">
        <f t="shared" si="6"/>
        <v>-3573882.8044240577</v>
      </c>
      <c r="J91" s="6">
        <f t="shared" si="7"/>
        <v>-3759629.9044240578</v>
      </c>
      <c r="K91" s="6">
        <f t="shared" si="8"/>
        <v>-4140759.4352573911</v>
      </c>
      <c r="L91" s="6">
        <f t="shared" si="9"/>
        <v>-4326506.5352573916</v>
      </c>
    </row>
    <row r="92" spans="2:12" hidden="1" x14ac:dyDescent="0.3">
      <c r="B92" s="9">
        <v>50</v>
      </c>
      <c r="C92" s="6">
        <f t="shared" si="2"/>
        <v>3573882.8044240577</v>
      </c>
      <c r="D92" s="6">
        <f t="shared" si="12"/>
        <v>1220024.1286856681</v>
      </c>
      <c r="E92" s="6">
        <f t="shared" si="4"/>
        <v>2353858.6757383896</v>
      </c>
      <c r="F92" s="6">
        <f t="shared" si="5"/>
        <v>65425259.58457651</v>
      </c>
      <c r="G92" s="6">
        <f t="shared" si="10"/>
        <v>185747.09999999998</v>
      </c>
      <c r="H92" s="6">
        <f t="shared" si="11"/>
        <v>566876.63083333336</v>
      </c>
      <c r="I92" s="6">
        <f t="shared" si="6"/>
        <v>-3573882.8044240577</v>
      </c>
      <c r="J92" s="6">
        <f t="shared" si="7"/>
        <v>-3759629.9044240578</v>
      </c>
      <c r="K92" s="6">
        <f t="shared" si="8"/>
        <v>-4140759.4352573911</v>
      </c>
      <c r="L92" s="6">
        <f t="shared" si="9"/>
        <v>-4326506.5352573916</v>
      </c>
    </row>
    <row r="93" spans="2:12" hidden="1" x14ac:dyDescent="0.3">
      <c r="B93" s="9">
        <v>51</v>
      </c>
      <c r="C93" s="6">
        <f t="shared" si="2"/>
        <v>3573882.8044240577</v>
      </c>
      <c r="D93" s="6">
        <f t="shared" si="12"/>
        <v>1177654.672522377</v>
      </c>
      <c r="E93" s="6">
        <f t="shared" si="4"/>
        <v>2396228.1319016805</v>
      </c>
      <c r="F93" s="6">
        <f t="shared" si="5"/>
        <v>63029031.452674828</v>
      </c>
      <c r="G93" s="6">
        <f t="shared" si="10"/>
        <v>185747.09999999998</v>
      </c>
      <c r="H93" s="6">
        <f t="shared" si="11"/>
        <v>566876.63083333336</v>
      </c>
      <c r="I93" s="6">
        <f t="shared" si="6"/>
        <v>-3573882.8044240577</v>
      </c>
      <c r="J93" s="6">
        <f t="shared" si="7"/>
        <v>-3759629.9044240578</v>
      </c>
      <c r="K93" s="6">
        <f t="shared" si="8"/>
        <v>-4140759.4352573911</v>
      </c>
      <c r="L93" s="6">
        <f t="shared" si="9"/>
        <v>-4326506.5352573916</v>
      </c>
    </row>
    <row r="94" spans="2:12" hidden="1" x14ac:dyDescent="0.3">
      <c r="B94" s="9">
        <v>52</v>
      </c>
      <c r="C94" s="6">
        <f t="shared" si="2"/>
        <v>3573882.8044240577</v>
      </c>
      <c r="D94" s="6">
        <f t="shared" si="12"/>
        <v>1134522.5661481468</v>
      </c>
      <c r="E94" s="6">
        <f t="shared" si="4"/>
        <v>2439360.2382759107</v>
      </c>
      <c r="F94" s="6">
        <f t="shared" si="5"/>
        <v>60589671.214398921</v>
      </c>
      <c r="G94" s="6">
        <f t="shared" si="10"/>
        <v>185747.09999999998</v>
      </c>
      <c r="H94" s="6">
        <f t="shared" si="11"/>
        <v>566876.63083333336</v>
      </c>
      <c r="I94" s="6">
        <f t="shared" si="6"/>
        <v>-3573882.8044240577</v>
      </c>
      <c r="J94" s="6">
        <f t="shared" si="7"/>
        <v>-3759629.9044240578</v>
      </c>
      <c r="K94" s="6">
        <f t="shared" si="8"/>
        <v>-4140759.4352573911</v>
      </c>
      <c r="L94" s="6">
        <f t="shared" si="9"/>
        <v>-4326506.5352573916</v>
      </c>
    </row>
    <row r="95" spans="2:12" hidden="1" x14ac:dyDescent="0.3">
      <c r="B95" s="9">
        <v>53</v>
      </c>
      <c r="C95" s="6">
        <f t="shared" si="2"/>
        <v>3573882.8044240577</v>
      </c>
      <c r="D95" s="6">
        <f t="shared" si="12"/>
        <v>1090614.0818591805</v>
      </c>
      <c r="E95" s="6">
        <f t="shared" si="4"/>
        <v>2483268.722564877</v>
      </c>
      <c r="F95" s="6">
        <f t="shared" si="5"/>
        <v>58106402.491834044</v>
      </c>
      <c r="G95" s="6">
        <f t="shared" si="10"/>
        <v>185747.09999999998</v>
      </c>
      <c r="H95" s="6">
        <f t="shared" si="11"/>
        <v>566876.63083333336</v>
      </c>
      <c r="I95" s="6">
        <f t="shared" si="6"/>
        <v>-3573882.8044240577</v>
      </c>
      <c r="J95" s="6">
        <f t="shared" si="7"/>
        <v>-3759629.9044240578</v>
      </c>
      <c r="K95" s="6">
        <f t="shared" si="8"/>
        <v>-4140759.4352573911</v>
      </c>
      <c r="L95" s="6">
        <f t="shared" si="9"/>
        <v>-4326506.5352573916</v>
      </c>
    </row>
    <row r="96" spans="2:12" hidden="1" x14ac:dyDescent="0.3">
      <c r="B96" s="9">
        <v>54</v>
      </c>
      <c r="C96" s="6">
        <f t="shared" si="2"/>
        <v>3573882.8044240577</v>
      </c>
      <c r="D96" s="6">
        <f t="shared" si="12"/>
        <v>1045915.2448530127</v>
      </c>
      <c r="E96" s="6">
        <f t="shared" si="4"/>
        <v>2527967.559571045</v>
      </c>
      <c r="F96" s="6">
        <f t="shared" si="5"/>
        <v>55578434.932263002</v>
      </c>
      <c r="G96" s="6">
        <f t="shared" si="10"/>
        <v>185747.09999999998</v>
      </c>
      <c r="H96" s="6">
        <f t="shared" si="11"/>
        <v>566876.63083333336</v>
      </c>
      <c r="I96" s="6">
        <f t="shared" si="6"/>
        <v>-3573882.8044240577</v>
      </c>
      <c r="J96" s="6">
        <f t="shared" si="7"/>
        <v>-3759629.9044240578</v>
      </c>
      <c r="K96" s="6">
        <f t="shared" si="8"/>
        <v>-4140759.4352573911</v>
      </c>
      <c r="L96" s="6">
        <f t="shared" si="9"/>
        <v>-4326506.5352573916</v>
      </c>
    </row>
    <row r="97" spans="2:12" hidden="1" x14ac:dyDescent="0.3">
      <c r="B97" s="9">
        <v>55</v>
      </c>
      <c r="C97" s="6">
        <f t="shared" si="2"/>
        <v>3573882.8044240577</v>
      </c>
      <c r="D97" s="6">
        <f t="shared" si="12"/>
        <v>1000411.828780734</v>
      </c>
      <c r="E97" s="6">
        <f t="shared" si="4"/>
        <v>2573470.9756433237</v>
      </c>
      <c r="F97" s="6">
        <f t="shared" si="5"/>
        <v>53004963.95661968</v>
      </c>
      <c r="G97" s="6">
        <f t="shared" si="10"/>
        <v>185747.09999999998</v>
      </c>
      <c r="H97" s="6">
        <f t="shared" si="11"/>
        <v>566876.63083333336</v>
      </c>
      <c r="I97" s="6">
        <f t="shared" si="6"/>
        <v>-3573882.8044240577</v>
      </c>
      <c r="J97" s="6">
        <f t="shared" si="7"/>
        <v>-3759629.9044240578</v>
      </c>
      <c r="K97" s="6">
        <f t="shared" si="8"/>
        <v>-4140759.4352573911</v>
      </c>
      <c r="L97" s="6">
        <f t="shared" si="9"/>
        <v>-4326506.5352573916</v>
      </c>
    </row>
    <row r="98" spans="2:12" hidden="1" x14ac:dyDescent="0.3">
      <c r="B98" s="9">
        <v>56</v>
      </c>
      <c r="C98" s="6">
        <f t="shared" si="2"/>
        <v>3573882.8044240577</v>
      </c>
      <c r="D98" s="6">
        <f t="shared" si="12"/>
        <v>954089.3512191542</v>
      </c>
      <c r="E98" s="6">
        <f t="shared" si="4"/>
        <v>2619793.4532049038</v>
      </c>
      <c r="F98" s="6">
        <f t="shared" si="5"/>
        <v>50385170.50341478</v>
      </c>
      <c r="G98" s="6">
        <f t="shared" si="10"/>
        <v>185747.09999999998</v>
      </c>
      <c r="H98" s="6">
        <f t="shared" si="11"/>
        <v>566876.63083333336</v>
      </c>
      <c r="I98" s="6">
        <f t="shared" si="6"/>
        <v>-3573882.8044240577</v>
      </c>
      <c r="J98" s="6">
        <f t="shared" si="7"/>
        <v>-3759629.9044240578</v>
      </c>
      <c r="K98" s="6">
        <f t="shared" si="8"/>
        <v>-4140759.4352573911</v>
      </c>
      <c r="L98" s="6">
        <f t="shared" si="9"/>
        <v>-4326506.5352573916</v>
      </c>
    </row>
    <row r="99" spans="2:12" hidden="1" x14ac:dyDescent="0.3">
      <c r="B99" s="9">
        <v>57</v>
      </c>
      <c r="C99" s="6">
        <f t="shared" si="2"/>
        <v>3573882.8044240577</v>
      </c>
      <c r="D99" s="6">
        <f t="shared" si="12"/>
        <v>906933.06906146603</v>
      </c>
      <c r="E99" s="6">
        <f t="shared" si="4"/>
        <v>2666949.7353625917</v>
      </c>
      <c r="F99" s="6">
        <f t="shared" si="5"/>
        <v>47718220.768052191</v>
      </c>
      <c r="G99" s="6">
        <f t="shared" si="10"/>
        <v>185747.09999999998</v>
      </c>
      <c r="H99" s="6">
        <f t="shared" si="11"/>
        <v>566876.63083333336</v>
      </c>
      <c r="I99" s="6">
        <f t="shared" si="6"/>
        <v>-3573882.8044240577</v>
      </c>
      <c r="J99" s="6">
        <f t="shared" si="7"/>
        <v>-3759629.9044240578</v>
      </c>
      <c r="K99" s="6">
        <f t="shared" si="8"/>
        <v>-4140759.4352573911</v>
      </c>
      <c r="L99" s="6">
        <f t="shared" si="9"/>
        <v>-4326506.5352573916</v>
      </c>
    </row>
    <row r="100" spans="2:12" hidden="1" x14ac:dyDescent="0.3">
      <c r="B100" s="9">
        <v>58</v>
      </c>
      <c r="C100" s="6">
        <f t="shared" si="2"/>
        <v>3573882.8044240577</v>
      </c>
      <c r="D100" s="6">
        <f t="shared" si="12"/>
        <v>858927.97382493934</v>
      </c>
      <c r="E100" s="6">
        <f t="shared" si="4"/>
        <v>2714954.8305991185</v>
      </c>
      <c r="F100" s="6">
        <f t="shared" si="5"/>
        <v>45003265.937453069</v>
      </c>
      <c r="G100" s="6">
        <f t="shared" si="10"/>
        <v>185747.09999999998</v>
      </c>
      <c r="H100" s="6">
        <f t="shared" si="11"/>
        <v>566876.63083333336</v>
      </c>
      <c r="I100" s="6">
        <f t="shared" si="6"/>
        <v>-3573882.8044240577</v>
      </c>
      <c r="J100" s="6">
        <f t="shared" si="7"/>
        <v>-3759629.9044240578</v>
      </c>
      <c r="K100" s="6">
        <f t="shared" si="8"/>
        <v>-4140759.4352573911</v>
      </c>
      <c r="L100" s="6">
        <f t="shared" si="9"/>
        <v>-4326506.5352573916</v>
      </c>
    </row>
    <row r="101" spans="2:12" hidden="1" x14ac:dyDescent="0.3">
      <c r="B101" s="9">
        <v>59</v>
      </c>
      <c r="C101" s="6">
        <f t="shared" si="2"/>
        <v>3573882.8044240577</v>
      </c>
      <c r="D101" s="6">
        <f t="shared" si="12"/>
        <v>810058.78687415516</v>
      </c>
      <c r="E101" s="6">
        <f t="shared" si="4"/>
        <v>2763824.0175499027</v>
      </c>
      <c r="F101" s="6">
        <f t="shared" si="5"/>
        <v>42239441.919903167</v>
      </c>
      <c r="G101" s="6">
        <f t="shared" si="10"/>
        <v>185747.09999999998</v>
      </c>
      <c r="H101" s="6">
        <f t="shared" si="11"/>
        <v>566876.63083333336</v>
      </c>
      <c r="I101" s="6">
        <f t="shared" si="6"/>
        <v>-3573882.8044240577</v>
      </c>
      <c r="J101" s="6">
        <f t="shared" si="7"/>
        <v>-3759629.9044240578</v>
      </c>
      <c r="K101" s="6">
        <f t="shared" si="8"/>
        <v>-4140759.4352573911</v>
      </c>
      <c r="L101" s="6">
        <f t="shared" si="9"/>
        <v>-4326506.5352573916</v>
      </c>
    </row>
    <row r="102" spans="2:12" hidden="1" x14ac:dyDescent="0.3">
      <c r="B102" s="9">
        <v>60</v>
      </c>
      <c r="C102" s="6">
        <f t="shared" si="2"/>
        <v>3573882.8044240577</v>
      </c>
      <c r="D102" s="6">
        <f t="shared" si="12"/>
        <v>760309.9545582569</v>
      </c>
      <c r="E102" s="6">
        <f t="shared" si="4"/>
        <v>2813572.8498658007</v>
      </c>
      <c r="F102" s="6">
        <f t="shared" si="5"/>
        <v>39425869.070037365</v>
      </c>
      <c r="G102" s="6">
        <f t="shared" si="10"/>
        <v>185747.09999999998</v>
      </c>
      <c r="H102" s="6">
        <f t="shared" si="11"/>
        <v>566876.63083333336</v>
      </c>
      <c r="I102" s="6">
        <f t="shared" si="6"/>
        <v>-3573882.8044240577</v>
      </c>
      <c r="J102" s="6">
        <f t="shared" si="7"/>
        <v>-3759629.9044240578</v>
      </c>
      <c r="K102" s="6">
        <f t="shared" si="8"/>
        <v>-4140759.4352573911</v>
      </c>
      <c r="L102" s="6">
        <f t="shared" si="9"/>
        <v>-4326506.5352573916</v>
      </c>
    </row>
    <row r="103" spans="2:12" hidden="1" x14ac:dyDescent="0.3">
      <c r="B103" s="9">
        <v>61</v>
      </c>
      <c r="C103" s="6">
        <f t="shared" si="2"/>
        <v>3573882.8044240577</v>
      </c>
      <c r="D103" s="6">
        <f t="shared" si="12"/>
        <v>709665.64326067257</v>
      </c>
      <c r="E103" s="6">
        <f t="shared" si="4"/>
        <v>2864217.161163385</v>
      </c>
      <c r="F103" s="6">
        <f t="shared" si="5"/>
        <v>36561651.908873983</v>
      </c>
      <c r="G103" s="6">
        <f t="shared" si="10"/>
        <v>185747.09999999998</v>
      </c>
      <c r="H103" s="6">
        <f t="shared" si="11"/>
        <v>566876.63083333336</v>
      </c>
      <c r="I103" s="6">
        <f t="shared" si="6"/>
        <v>-3573882.8044240577</v>
      </c>
      <c r="J103" s="6">
        <f t="shared" si="7"/>
        <v>-3759629.9044240578</v>
      </c>
      <c r="K103" s="6">
        <f t="shared" si="8"/>
        <v>-4140759.4352573911</v>
      </c>
      <c r="L103" s="6">
        <f t="shared" si="9"/>
        <v>-4326506.5352573916</v>
      </c>
    </row>
    <row r="104" spans="2:12" hidden="1" x14ac:dyDescent="0.3">
      <c r="B104" s="9">
        <v>62</v>
      </c>
      <c r="C104" s="6">
        <f t="shared" si="2"/>
        <v>3573882.8044240577</v>
      </c>
      <c r="D104" s="6">
        <f t="shared" si="12"/>
        <v>658109.73435973166</v>
      </c>
      <c r="E104" s="6">
        <f t="shared" si="4"/>
        <v>2915773.0700643258</v>
      </c>
      <c r="F104" s="6">
        <f t="shared" si="5"/>
        <v>33645878.838809654</v>
      </c>
      <c r="G104" s="6">
        <f t="shared" si="10"/>
        <v>185747.09999999998</v>
      </c>
      <c r="H104" s="6">
        <f t="shared" si="11"/>
        <v>566876.63083333336</v>
      </c>
      <c r="I104" s="6">
        <f t="shared" si="6"/>
        <v>-3573882.8044240577</v>
      </c>
      <c r="J104" s="6">
        <f t="shared" si="7"/>
        <v>-3759629.9044240578</v>
      </c>
      <c r="K104" s="6">
        <f t="shared" si="8"/>
        <v>-4140759.4352573911</v>
      </c>
      <c r="L104" s="6">
        <f t="shared" si="9"/>
        <v>-4326506.5352573916</v>
      </c>
    </row>
    <row r="105" spans="2:12" hidden="1" x14ac:dyDescent="0.3">
      <c r="B105" s="9">
        <v>63</v>
      </c>
      <c r="C105" s="6">
        <f t="shared" si="2"/>
        <v>3573882.8044240577</v>
      </c>
      <c r="D105" s="6">
        <f t="shared" si="12"/>
        <v>605625.81909857376</v>
      </c>
      <c r="E105" s="6">
        <f t="shared" si="4"/>
        <v>2968256.9853254841</v>
      </c>
      <c r="F105" s="6">
        <f t="shared" si="5"/>
        <v>30677621.853484169</v>
      </c>
      <c r="G105" s="6">
        <f t="shared" si="10"/>
        <v>185747.09999999998</v>
      </c>
      <c r="H105" s="6">
        <f t="shared" si="11"/>
        <v>566876.63083333336</v>
      </c>
      <c r="I105" s="6">
        <f t="shared" si="6"/>
        <v>-3573882.8044240577</v>
      </c>
      <c r="J105" s="6">
        <f t="shared" si="7"/>
        <v>-3759629.9044240578</v>
      </c>
      <c r="K105" s="6">
        <f t="shared" si="8"/>
        <v>-4140759.4352573911</v>
      </c>
      <c r="L105" s="6">
        <f t="shared" si="9"/>
        <v>-4326506.5352573916</v>
      </c>
    </row>
    <row r="106" spans="2:12" hidden="1" x14ac:dyDescent="0.3">
      <c r="B106" s="9">
        <v>64</v>
      </c>
      <c r="C106" s="6">
        <f t="shared" si="2"/>
        <v>3573882.8044240577</v>
      </c>
      <c r="D106" s="6">
        <f t="shared" si="12"/>
        <v>552197.19336271496</v>
      </c>
      <c r="E106" s="6">
        <f t="shared" si="4"/>
        <v>3021685.611061343</v>
      </c>
      <c r="F106" s="6">
        <f t="shared" si="5"/>
        <v>27655936.242422827</v>
      </c>
      <c r="G106" s="6">
        <f t="shared" si="10"/>
        <v>185747.09999999998</v>
      </c>
      <c r="H106" s="6">
        <f t="shared" si="11"/>
        <v>566876.63083333336</v>
      </c>
      <c r="I106" s="6">
        <f t="shared" si="6"/>
        <v>-3573882.8044240577</v>
      </c>
      <c r="J106" s="6">
        <f t="shared" si="7"/>
        <v>-3759629.9044240578</v>
      </c>
      <c r="K106" s="6">
        <f t="shared" si="8"/>
        <v>-4140759.4352573911</v>
      </c>
      <c r="L106" s="6">
        <f t="shared" si="9"/>
        <v>-4326506.5352573916</v>
      </c>
    </row>
    <row r="107" spans="2:12" hidden="1" x14ac:dyDescent="0.3">
      <c r="B107" s="9">
        <v>65</v>
      </c>
      <c r="C107" s="6">
        <f t="shared" si="2"/>
        <v>3573882.8044240577</v>
      </c>
      <c r="D107" s="6">
        <f t="shared" si="12"/>
        <v>497806.85236361081</v>
      </c>
      <c r="E107" s="6">
        <f t="shared" si="4"/>
        <v>3076075.9520604471</v>
      </c>
      <c r="F107" s="6">
        <f t="shared" si="5"/>
        <v>24579860.29036238</v>
      </c>
      <c r="G107" s="6">
        <f t="shared" ref="G107:G126" si="13">+IF($C$16="Si",IF(B107&lt;=$C$9,$C$8*$D$16,0),0)</f>
        <v>185747.09999999998</v>
      </c>
      <c r="H107" s="6">
        <f t="shared" ref="H107:H126" si="14">+IF($C$17="Si",IF(B107&lt;=$C$9,$C$8*$D$17,0),0)</f>
        <v>566876.63083333336</v>
      </c>
      <c r="I107" s="6">
        <f t="shared" si="6"/>
        <v>-3573882.8044240577</v>
      </c>
      <c r="J107" s="6">
        <f t="shared" si="7"/>
        <v>-3759629.9044240578</v>
      </c>
      <c r="K107" s="6">
        <f t="shared" si="8"/>
        <v>-4140759.4352573911</v>
      </c>
      <c r="L107" s="6">
        <f t="shared" si="9"/>
        <v>-4326506.5352573916</v>
      </c>
    </row>
    <row r="108" spans="2:12" hidden="1" x14ac:dyDescent="0.3">
      <c r="B108" s="9">
        <v>66</v>
      </c>
      <c r="C108" s="6">
        <f t="shared" ref="C108:C126" si="15">IF(B108&gt;$C$9,IF(B108=($C$9+1),$C$12,0),$C$13)</f>
        <v>3573882.8044240577</v>
      </c>
      <c r="D108" s="6">
        <f t="shared" ref="D108:D126" si="16">+IF(B108&lt;=$C$9,F107*$C$10,0)</f>
        <v>442437.48522652284</v>
      </c>
      <c r="E108" s="6">
        <f t="shared" ref="E108:E126" si="17">+IF(OR(B108&lt;=$C$9,B108=($C$9+1)),C108-D108,0)</f>
        <v>3131445.319197535</v>
      </c>
      <c r="F108" s="6">
        <f t="shared" ref="F108:F126" si="18">+IF(OR(B108&lt;=$C$9,B108=($C$9+1)),F107-E108,0)</f>
        <v>21448414.971164845</v>
      </c>
      <c r="G108" s="6">
        <f t="shared" si="13"/>
        <v>185747.09999999998</v>
      </c>
      <c r="H108" s="6">
        <f t="shared" si="14"/>
        <v>566876.63083333336</v>
      </c>
      <c r="I108" s="6">
        <f t="shared" ref="I108:I126" si="19">-D108-E108</f>
        <v>-3573882.8044240577</v>
      </c>
      <c r="J108" s="6">
        <f t="shared" ref="J108:J126" si="20">-D108-E108-G108</f>
        <v>-3759629.9044240578</v>
      </c>
      <c r="K108" s="6">
        <f t="shared" ref="K108:K126" si="21">-D108-E108-H108</f>
        <v>-4140759.4352573911</v>
      </c>
      <c r="L108" s="6">
        <f t="shared" ref="L108:L126" si="22">-D108-E108-G108-H108</f>
        <v>-4326506.5352573916</v>
      </c>
    </row>
    <row r="109" spans="2:12" hidden="1" x14ac:dyDescent="0.3">
      <c r="B109" s="9">
        <v>67</v>
      </c>
      <c r="C109" s="6">
        <f t="shared" si="15"/>
        <v>3573882.8044240577</v>
      </c>
      <c r="D109" s="6">
        <f t="shared" si="16"/>
        <v>386071.46948096721</v>
      </c>
      <c r="E109" s="6">
        <f t="shared" si="17"/>
        <v>3187811.3349430906</v>
      </c>
      <c r="F109" s="6">
        <f t="shared" si="18"/>
        <v>18260603.636221755</v>
      </c>
      <c r="G109" s="6">
        <f t="shared" si="13"/>
        <v>185747.09999999998</v>
      </c>
      <c r="H109" s="6">
        <f t="shared" si="14"/>
        <v>566876.63083333336</v>
      </c>
      <c r="I109" s="6">
        <f t="shared" si="19"/>
        <v>-3573882.8044240577</v>
      </c>
      <c r="J109" s="6">
        <f t="shared" si="20"/>
        <v>-3759629.9044240578</v>
      </c>
      <c r="K109" s="6">
        <f t="shared" si="21"/>
        <v>-4140759.4352573911</v>
      </c>
      <c r="L109" s="6">
        <f t="shared" si="22"/>
        <v>-4326506.5352573916</v>
      </c>
    </row>
    <row r="110" spans="2:12" hidden="1" x14ac:dyDescent="0.3">
      <c r="B110" s="9">
        <v>68</v>
      </c>
      <c r="C110" s="6">
        <f t="shared" si="15"/>
        <v>3573882.8044240577</v>
      </c>
      <c r="D110" s="6">
        <f t="shared" si="16"/>
        <v>328690.86545199156</v>
      </c>
      <c r="E110" s="6">
        <f t="shared" si="17"/>
        <v>3245191.9389720662</v>
      </c>
      <c r="F110" s="6">
        <f t="shared" si="18"/>
        <v>15015411.697249688</v>
      </c>
      <c r="G110" s="6">
        <f t="shared" si="13"/>
        <v>185747.09999999998</v>
      </c>
      <c r="H110" s="6">
        <f t="shared" si="14"/>
        <v>566876.63083333336</v>
      </c>
      <c r="I110" s="6">
        <f t="shared" si="19"/>
        <v>-3573882.8044240577</v>
      </c>
      <c r="J110" s="6">
        <f t="shared" si="20"/>
        <v>-3759629.9044240578</v>
      </c>
      <c r="K110" s="6">
        <f t="shared" si="21"/>
        <v>-4140759.4352573911</v>
      </c>
      <c r="L110" s="6">
        <f t="shared" si="22"/>
        <v>-4326506.5352573916</v>
      </c>
    </row>
    <row r="111" spans="2:12" hidden="1" x14ac:dyDescent="0.3">
      <c r="B111" s="9">
        <v>69</v>
      </c>
      <c r="C111" s="6">
        <f t="shared" si="15"/>
        <v>3573882.8044240577</v>
      </c>
      <c r="D111" s="6">
        <f t="shared" si="16"/>
        <v>270277.41055049439</v>
      </c>
      <c r="E111" s="6">
        <f t="shared" si="17"/>
        <v>3303605.3938735635</v>
      </c>
      <c r="F111" s="6">
        <f t="shared" si="18"/>
        <v>11711806.303376125</v>
      </c>
      <c r="G111" s="6">
        <f t="shared" si="13"/>
        <v>185747.09999999998</v>
      </c>
      <c r="H111" s="6">
        <f t="shared" si="14"/>
        <v>566876.63083333336</v>
      </c>
      <c r="I111" s="6">
        <f t="shared" si="19"/>
        <v>-3573882.8044240577</v>
      </c>
      <c r="J111" s="6">
        <f t="shared" si="20"/>
        <v>-3759629.9044240578</v>
      </c>
      <c r="K111" s="6">
        <f t="shared" si="21"/>
        <v>-4140759.4352573911</v>
      </c>
      <c r="L111" s="6">
        <f t="shared" si="22"/>
        <v>-4326506.5352573916</v>
      </c>
    </row>
    <row r="112" spans="2:12" hidden="1" x14ac:dyDescent="0.3">
      <c r="B112" s="9">
        <v>70</v>
      </c>
      <c r="C112" s="6">
        <f t="shared" si="15"/>
        <v>3573882.8044240577</v>
      </c>
      <c r="D112" s="6">
        <f t="shared" si="16"/>
        <v>210812.51346077025</v>
      </c>
      <c r="E112" s="6">
        <f t="shared" si="17"/>
        <v>3363070.2909632875</v>
      </c>
      <c r="F112" s="6">
        <f t="shared" si="18"/>
        <v>8348736.0124128377</v>
      </c>
      <c r="G112" s="6">
        <f t="shared" si="13"/>
        <v>185747.09999999998</v>
      </c>
      <c r="H112" s="6">
        <f t="shared" si="14"/>
        <v>566876.63083333336</v>
      </c>
      <c r="I112" s="6">
        <f t="shared" si="19"/>
        <v>-3573882.8044240577</v>
      </c>
      <c r="J112" s="6">
        <f t="shared" si="20"/>
        <v>-3759629.9044240578</v>
      </c>
      <c r="K112" s="6">
        <f t="shared" si="21"/>
        <v>-4140759.4352573911</v>
      </c>
      <c r="L112" s="6">
        <f t="shared" si="22"/>
        <v>-4326506.5352573916</v>
      </c>
    </row>
    <row r="113" spans="2:12" hidden="1" x14ac:dyDescent="0.3">
      <c r="B113" s="9">
        <v>71</v>
      </c>
      <c r="C113" s="6">
        <f t="shared" si="15"/>
        <v>3573882.8044240577</v>
      </c>
      <c r="D113" s="6">
        <f t="shared" si="16"/>
        <v>150277.24822343106</v>
      </c>
      <c r="E113" s="6">
        <f t="shared" si="17"/>
        <v>3423605.5562006268</v>
      </c>
      <c r="F113" s="6">
        <f t="shared" si="18"/>
        <v>4925130.4562122114</v>
      </c>
      <c r="G113" s="6">
        <f t="shared" si="13"/>
        <v>185747.09999999998</v>
      </c>
      <c r="H113" s="6">
        <f t="shared" si="14"/>
        <v>566876.63083333336</v>
      </c>
      <c r="I113" s="6">
        <f t="shared" si="19"/>
        <v>-3573882.8044240577</v>
      </c>
      <c r="J113" s="6">
        <f t="shared" si="20"/>
        <v>-3759629.9044240578</v>
      </c>
      <c r="K113" s="6">
        <f t="shared" si="21"/>
        <v>-4140759.4352573911</v>
      </c>
      <c r="L113" s="6">
        <f t="shared" si="22"/>
        <v>-4326506.5352573916</v>
      </c>
    </row>
    <row r="114" spans="2:12" hidden="1" x14ac:dyDescent="0.3">
      <c r="B114" s="9">
        <v>72</v>
      </c>
      <c r="C114" s="6">
        <f t="shared" si="15"/>
        <v>3573882.8044240577</v>
      </c>
      <c r="D114" s="6">
        <f t="shared" si="16"/>
        <v>88652.348211819801</v>
      </c>
      <c r="E114" s="6">
        <f t="shared" si="17"/>
        <v>3485230.4562122379</v>
      </c>
      <c r="F114" s="6">
        <f t="shared" si="18"/>
        <v>1439899.9999999735</v>
      </c>
      <c r="G114" s="6">
        <f t="shared" si="13"/>
        <v>185747.09999999998</v>
      </c>
      <c r="H114" s="6">
        <f t="shared" si="14"/>
        <v>566876.63083333336</v>
      </c>
      <c r="I114" s="6">
        <f t="shared" si="19"/>
        <v>-3573882.8044240577</v>
      </c>
      <c r="J114" s="6">
        <f t="shared" si="20"/>
        <v>-3759629.9044240578</v>
      </c>
      <c r="K114" s="6">
        <f t="shared" si="21"/>
        <v>-4140759.4352573911</v>
      </c>
      <c r="L114" s="6">
        <f t="shared" si="22"/>
        <v>-4326506.5352573916</v>
      </c>
    </row>
    <row r="115" spans="2:12" hidden="1" x14ac:dyDescent="0.3">
      <c r="B115" s="9">
        <v>73</v>
      </c>
      <c r="C115" s="6">
        <f t="shared" si="15"/>
        <v>1439900</v>
      </c>
      <c r="D115" s="6">
        <f t="shared" si="16"/>
        <v>0</v>
      </c>
      <c r="E115" s="6">
        <f t="shared" si="17"/>
        <v>1439900</v>
      </c>
      <c r="F115" s="6">
        <f t="shared" si="18"/>
        <v>-2.6542693376541138E-8</v>
      </c>
      <c r="G115" s="6">
        <f t="shared" si="13"/>
        <v>0</v>
      </c>
      <c r="H115" s="6">
        <f t="shared" si="14"/>
        <v>0</v>
      </c>
      <c r="I115" s="6">
        <f t="shared" si="19"/>
        <v>-1439900</v>
      </c>
      <c r="J115" s="6">
        <f t="shared" si="20"/>
        <v>-1439900</v>
      </c>
      <c r="K115" s="6">
        <f t="shared" si="21"/>
        <v>-1439900</v>
      </c>
      <c r="L115" s="6">
        <f t="shared" si="22"/>
        <v>-1439900</v>
      </c>
    </row>
    <row r="116" spans="2:12" hidden="1" x14ac:dyDescent="0.3">
      <c r="B116" s="9">
        <v>74</v>
      </c>
      <c r="C116" s="6">
        <f t="shared" si="15"/>
        <v>0</v>
      </c>
      <c r="D116" s="6">
        <f t="shared" si="16"/>
        <v>0</v>
      </c>
      <c r="E116" s="6">
        <f t="shared" si="17"/>
        <v>0</v>
      </c>
      <c r="F116" s="6">
        <f t="shared" si="18"/>
        <v>0</v>
      </c>
      <c r="G116" s="6">
        <f t="shared" si="13"/>
        <v>0</v>
      </c>
      <c r="H116" s="6">
        <f t="shared" si="14"/>
        <v>0</v>
      </c>
      <c r="I116" s="6">
        <f t="shared" si="19"/>
        <v>0</v>
      </c>
      <c r="J116" s="6">
        <f t="shared" si="20"/>
        <v>0</v>
      </c>
      <c r="K116" s="6">
        <f t="shared" si="21"/>
        <v>0</v>
      </c>
      <c r="L116" s="6">
        <f t="shared" si="22"/>
        <v>0</v>
      </c>
    </row>
    <row r="117" spans="2:12" hidden="1" x14ac:dyDescent="0.3">
      <c r="B117" s="9">
        <v>75</v>
      </c>
      <c r="C117" s="6">
        <f t="shared" si="15"/>
        <v>0</v>
      </c>
      <c r="D117" s="6">
        <f t="shared" si="16"/>
        <v>0</v>
      </c>
      <c r="E117" s="6">
        <f t="shared" si="17"/>
        <v>0</v>
      </c>
      <c r="F117" s="6">
        <f t="shared" si="18"/>
        <v>0</v>
      </c>
      <c r="G117" s="6">
        <f t="shared" si="13"/>
        <v>0</v>
      </c>
      <c r="H117" s="6">
        <f t="shared" si="14"/>
        <v>0</v>
      </c>
      <c r="I117" s="6">
        <f t="shared" si="19"/>
        <v>0</v>
      </c>
      <c r="J117" s="6">
        <f t="shared" si="20"/>
        <v>0</v>
      </c>
      <c r="K117" s="6">
        <f t="shared" si="21"/>
        <v>0</v>
      </c>
      <c r="L117" s="6">
        <f t="shared" si="22"/>
        <v>0</v>
      </c>
    </row>
    <row r="118" spans="2:12" hidden="1" x14ac:dyDescent="0.3">
      <c r="B118" s="9">
        <v>76</v>
      </c>
      <c r="C118" s="6">
        <f t="shared" si="15"/>
        <v>0</v>
      </c>
      <c r="D118" s="6">
        <f t="shared" si="16"/>
        <v>0</v>
      </c>
      <c r="E118" s="6">
        <f t="shared" si="17"/>
        <v>0</v>
      </c>
      <c r="F118" s="6">
        <f t="shared" si="18"/>
        <v>0</v>
      </c>
      <c r="G118" s="6">
        <f t="shared" si="13"/>
        <v>0</v>
      </c>
      <c r="H118" s="6">
        <f t="shared" si="14"/>
        <v>0</v>
      </c>
      <c r="I118" s="6">
        <f t="shared" si="19"/>
        <v>0</v>
      </c>
      <c r="J118" s="6">
        <f t="shared" si="20"/>
        <v>0</v>
      </c>
      <c r="K118" s="6">
        <f t="shared" si="21"/>
        <v>0</v>
      </c>
      <c r="L118" s="6">
        <f t="shared" si="22"/>
        <v>0</v>
      </c>
    </row>
    <row r="119" spans="2:12" hidden="1" x14ac:dyDescent="0.3">
      <c r="B119" s="9">
        <v>77</v>
      </c>
      <c r="C119" s="6">
        <f t="shared" si="15"/>
        <v>0</v>
      </c>
      <c r="D119" s="6">
        <f t="shared" si="16"/>
        <v>0</v>
      </c>
      <c r="E119" s="6">
        <f t="shared" si="17"/>
        <v>0</v>
      </c>
      <c r="F119" s="6">
        <f t="shared" si="18"/>
        <v>0</v>
      </c>
      <c r="G119" s="6">
        <f t="shared" si="13"/>
        <v>0</v>
      </c>
      <c r="H119" s="6">
        <f t="shared" si="14"/>
        <v>0</v>
      </c>
      <c r="I119" s="6">
        <f t="shared" si="19"/>
        <v>0</v>
      </c>
      <c r="J119" s="6">
        <f t="shared" si="20"/>
        <v>0</v>
      </c>
      <c r="K119" s="6">
        <f t="shared" si="21"/>
        <v>0</v>
      </c>
      <c r="L119" s="6">
        <f t="shared" si="22"/>
        <v>0</v>
      </c>
    </row>
    <row r="120" spans="2:12" hidden="1" x14ac:dyDescent="0.3">
      <c r="B120" s="9">
        <v>78</v>
      </c>
      <c r="C120" s="6">
        <f t="shared" si="15"/>
        <v>0</v>
      </c>
      <c r="D120" s="6">
        <f t="shared" si="16"/>
        <v>0</v>
      </c>
      <c r="E120" s="6">
        <f t="shared" si="17"/>
        <v>0</v>
      </c>
      <c r="F120" s="6">
        <f t="shared" si="18"/>
        <v>0</v>
      </c>
      <c r="G120" s="6">
        <f t="shared" si="13"/>
        <v>0</v>
      </c>
      <c r="H120" s="6">
        <f t="shared" si="14"/>
        <v>0</v>
      </c>
      <c r="I120" s="6">
        <f t="shared" si="19"/>
        <v>0</v>
      </c>
      <c r="J120" s="6">
        <f t="shared" si="20"/>
        <v>0</v>
      </c>
      <c r="K120" s="6">
        <f t="shared" si="21"/>
        <v>0</v>
      </c>
      <c r="L120" s="6">
        <f t="shared" si="22"/>
        <v>0</v>
      </c>
    </row>
    <row r="121" spans="2:12" hidden="1" x14ac:dyDescent="0.3">
      <c r="B121" s="9">
        <v>79</v>
      </c>
      <c r="C121" s="6">
        <f t="shared" si="15"/>
        <v>0</v>
      </c>
      <c r="D121" s="6">
        <f t="shared" si="16"/>
        <v>0</v>
      </c>
      <c r="E121" s="6">
        <f t="shared" si="17"/>
        <v>0</v>
      </c>
      <c r="F121" s="6">
        <f t="shared" si="18"/>
        <v>0</v>
      </c>
      <c r="G121" s="6">
        <f t="shared" si="13"/>
        <v>0</v>
      </c>
      <c r="H121" s="6">
        <f t="shared" si="14"/>
        <v>0</v>
      </c>
      <c r="I121" s="6">
        <f t="shared" si="19"/>
        <v>0</v>
      </c>
      <c r="J121" s="6">
        <f t="shared" si="20"/>
        <v>0</v>
      </c>
      <c r="K121" s="6">
        <f t="shared" si="21"/>
        <v>0</v>
      </c>
      <c r="L121" s="6">
        <f t="shared" si="22"/>
        <v>0</v>
      </c>
    </row>
    <row r="122" spans="2:12" hidden="1" x14ac:dyDescent="0.3">
      <c r="B122" s="9">
        <v>80</v>
      </c>
      <c r="C122" s="6">
        <f t="shared" si="15"/>
        <v>0</v>
      </c>
      <c r="D122" s="6">
        <f t="shared" si="16"/>
        <v>0</v>
      </c>
      <c r="E122" s="6">
        <f t="shared" si="17"/>
        <v>0</v>
      </c>
      <c r="F122" s="6">
        <f t="shared" si="18"/>
        <v>0</v>
      </c>
      <c r="G122" s="6">
        <f t="shared" si="13"/>
        <v>0</v>
      </c>
      <c r="H122" s="6">
        <f t="shared" si="14"/>
        <v>0</v>
      </c>
      <c r="I122" s="6">
        <f t="shared" si="19"/>
        <v>0</v>
      </c>
      <c r="J122" s="6">
        <f t="shared" si="20"/>
        <v>0</v>
      </c>
      <c r="K122" s="6">
        <f t="shared" si="21"/>
        <v>0</v>
      </c>
      <c r="L122" s="6">
        <f t="shared" si="22"/>
        <v>0</v>
      </c>
    </row>
    <row r="123" spans="2:12" hidden="1" x14ac:dyDescent="0.3">
      <c r="B123" s="9">
        <v>81</v>
      </c>
      <c r="C123" s="6">
        <f t="shared" si="15"/>
        <v>0</v>
      </c>
      <c r="D123" s="6">
        <f t="shared" si="16"/>
        <v>0</v>
      </c>
      <c r="E123" s="6">
        <f t="shared" si="17"/>
        <v>0</v>
      </c>
      <c r="F123" s="6">
        <f t="shared" si="18"/>
        <v>0</v>
      </c>
      <c r="G123" s="6">
        <f t="shared" si="13"/>
        <v>0</v>
      </c>
      <c r="H123" s="6">
        <f t="shared" si="14"/>
        <v>0</v>
      </c>
      <c r="I123" s="6">
        <f t="shared" si="19"/>
        <v>0</v>
      </c>
      <c r="J123" s="6">
        <f t="shared" si="20"/>
        <v>0</v>
      </c>
      <c r="K123" s="6">
        <f t="shared" si="21"/>
        <v>0</v>
      </c>
      <c r="L123" s="6">
        <f t="shared" si="22"/>
        <v>0</v>
      </c>
    </row>
    <row r="124" spans="2:12" hidden="1" x14ac:dyDescent="0.3">
      <c r="B124" s="9">
        <v>82</v>
      </c>
      <c r="C124" s="6">
        <f t="shared" si="15"/>
        <v>0</v>
      </c>
      <c r="D124" s="6">
        <f t="shared" si="16"/>
        <v>0</v>
      </c>
      <c r="E124" s="6">
        <f t="shared" si="17"/>
        <v>0</v>
      </c>
      <c r="F124" s="6">
        <f t="shared" si="18"/>
        <v>0</v>
      </c>
      <c r="G124" s="6">
        <f t="shared" si="13"/>
        <v>0</v>
      </c>
      <c r="H124" s="6">
        <f t="shared" si="14"/>
        <v>0</v>
      </c>
      <c r="I124" s="6">
        <f t="shared" si="19"/>
        <v>0</v>
      </c>
      <c r="J124" s="6">
        <f t="shared" si="20"/>
        <v>0</v>
      </c>
      <c r="K124" s="6">
        <f t="shared" si="21"/>
        <v>0</v>
      </c>
      <c r="L124" s="6">
        <f t="shared" si="22"/>
        <v>0</v>
      </c>
    </row>
    <row r="125" spans="2:12" hidden="1" x14ac:dyDescent="0.3">
      <c r="B125" s="9">
        <v>83</v>
      </c>
      <c r="C125" s="6">
        <f t="shared" si="15"/>
        <v>0</v>
      </c>
      <c r="D125" s="6">
        <f t="shared" si="16"/>
        <v>0</v>
      </c>
      <c r="E125" s="6">
        <f t="shared" si="17"/>
        <v>0</v>
      </c>
      <c r="F125" s="6">
        <f t="shared" si="18"/>
        <v>0</v>
      </c>
      <c r="G125" s="6">
        <f t="shared" si="13"/>
        <v>0</v>
      </c>
      <c r="H125" s="6">
        <f t="shared" si="14"/>
        <v>0</v>
      </c>
      <c r="I125" s="6">
        <f t="shared" si="19"/>
        <v>0</v>
      </c>
      <c r="J125" s="6">
        <f t="shared" si="20"/>
        <v>0</v>
      </c>
      <c r="K125" s="6">
        <f t="shared" si="21"/>
        <v>0</v>
      </c>
      <c r="L125" s="6">
        <f t="shared" si="22"/>
        <v>0</v>
      </c>
    </row>
    <row r="126" spans="2:12" hidden="1" x14ac:dyDescent="0.3">
      <c r="B126" s="9">
        <v>84</v>
      </c>
      <c r="C126" s="6">
        <f t="shared" si="15"/>
        <v>0</v>
      </c>
      <c r="D126" s="6">
        <f t="shared" si="16"/>
        <v>0</v>
      </c>
      <c r="E126" s="6">
        <f t="shared" si="17"/>
        <v>0</v>
      </c>
      <c r="F126" s="6">
        <f t="shared" si="18"/>
        <v>0</v>
      </c>
      <c r="G126" s="6">
        <f t="shared" si="13"/>
        <v>0</v>
      </c>
      <c r="H126" s="6">
        <f t="shared" si="14"/>
        <v>0</v>
      </c>
      <c r="I126" s="6">
        <f t="shared" si="19"/>
        <v>0</v>
      </c>
      <c r="J126" s="6">
        <f t="shared" si="20"/>
        <v>0</v>
      </c>
      <c r="K126" s="6">
        <f t="shared" si="21"/>
        <v>0</v>
      </c>
      <c r="L126" s="6">
        <f t="shared" si="22"/>
        <v>0</v>
      </c>
    </row>
    <row r="127" spans="2:12" hidden="1" x14ac:dyDescent="0.3"/>
    <row r="128" spans="2:12" hidden="1" x14ac:dyDescent="0.3"/>
    <row r="129" hidden="1" x14ac:dyDescent="0.3"/>
    <row r="130" hidden="1" x14ac:dyDescent="0.3"/>
    <row r="131" hidden="1" x14ac:dyDescent="0.3"/>
    <row r="132" hidden="1" x14ac:dyDescent="0.3"/>
  </sheetData>
  <sheetProtection algorithmName="SHA-512" hashValue="t4XVtBJ74BZ5IdB9t4uM105wrAZZSzhk3RtCBjWcawhyK4te9tGeJUxcr7shqKob1Cl6f2T9rwr3vZvYkvjcmQ==" saltValue="8vQyvHWVp3hznowe77kBTg==" spinCount="100000" sheet="1" objects="1" scenarios="1"/>
  <mergeCells count="5">
    <mergeCell ref="A23:P23"/>
    <mergeCell ref="B6:C6"/>
    <mergeCell ref="M2:N2"/>
    <mergeCell ref="I2:K4"/>
    <mergeCell ref="B26:M26"/>
  </mergeCells>
  <dataValidations count="3">
    <dataValidation type="list" allowBlank="1" showInputMessage="1" showErrorMessage="1" sqref="C9" xr:uid="{C2DAA946-D677-40D3-B935-7465828F904D}">
      <formula1>"24,36,48,60,72"</formula1>
    </dataValidation>
    <dataValidation type="list" allowBlank="1" showInputMessage="1" showErrorMessage="1" sqref="C16:C19" xr:uid="{007E2BB4-534D-4083-BBB3-DD947CE42A5D}">
      <formula1>"Si,No"</formula1>
    </dataValidation>
    <dataValidation type="list" allowBlank="1" showInputMessage="1" showErrorMessage="1" sqref="C11" xr:uid="{0A7D9E82-0608-42E0-96BF-A6C62A1B2CB2}">
      <formula1>"  ,1%,10%"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Leasing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2025-04-02T19:49:31Z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2025-04-02T19:49:01Z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0f82d67f-4559-42b9-a7b2-e5644fc5ae74</vt:lpwstr>
  </property>
  <property fmtid="{D5CDD505-2E9C-101B-9397-08002B2CF9AE}" pid="8" name="MSIP_Label_71bdff26-5887-4e5c-8426-6e404c233df0_ContentBits">
    <vt:lpwstr>0</vt:lpwstr>
  </property>
</Properties>
</file>