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colombia-my.sharepoint.com/personal/paumoral_bancolombia_com_co/Documents/SUFI/MOVILIDAD/SIMULADORES/"/>
    </mc:Choice>
  </mc:AlternateContent>
  <xr:revisionPtr revIDLastSave="7" documentId="13_ncr:1_{20D07DDC-B64D-4F82-85E8-0FF6A7CD5D63}" xr6:coauthVersionLast="47" xr6:coauthVersionMax="47" xr10:uidLastSave="{548B3A42-9A8A-4397-A4AB-28D12EFC1F42}"/>
  <bookViews>
    <workbookView xWindow="-120" yWindow="-120" windowWidth="20730" windowHeight="11160" xr2:uid="{D44AA874-83E0-4DDC-8D1E-A335C943DA95}"/>
  </bookViews>
  <sheets>
    <sheet name="VTU Ordinari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H35" i="1"/>
  <c r="G35" i="1"/>
  <c r="D35" i="1"/>
  <c r="C12" i="1"/>
  <c r="C35" i="1" s="1"/>
  <c r="E35" i="1" s="1"/>
  <c r="I35" i="1" l="1"/>
  <c r="K35" i="1"/>
  <c r="J35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C90" i="1"/>
  <c r="F34" i="1"/>
  <c r="J20" i="1" l="1"/>
  <c r="J19" i="1"/>
  <c r="J34" i="1"/>
  <c r="I34" i="1"/>
  <c r="F35" i="1"/>
  <c r="K34" i="1"/>
  <c r="L34" i="1"/>
  <c r="C110" i="1"/>
  <c r="C108" i="1"/>
  <c r="C114" i="1"/>
  <c r="C109" i="1"/>
  <c r="C115" i="1"/>
  <c r="C111" i="1"/>
  <c r="C117" i="1"/>
  <c r="C112" i="1"/>
  <c r="C118" i="1"/>
  <c r="C107" i="1"/>
  <c r="C113" i="1"/>
  <c r="C116" i="1"/>
  <c r="C99" i="1"/>
  <c r="C97" i="1"/>
  <c r="C103" i="1"/>
  <c r="C106" i="1"/>
  <c r="C100" i="1"/>
  <c r="C96" i="1"/>
  <c r="C105" i="1"/>
  <c r="C95" i="1"/>
  <c r="C101" i="1"/>
  <c r="C104" i="1"/>
  <c r="C102" i="1"/>
  <c r="C98" i="1"/>
  <c r="C54" i="1"/>
  <c r="C91" i="1"/>
  <c r="C78" i="1"/>
  <c r="C45" i="1"/>
  <c r="C57" i="1"/>
  <c r="C69" i="1"/>
  <c r="C81" i="1"/>
  <c r="C93" i="1"/>
  <c r="C46" i="1"/>
  <c r="C58" i="1"/>
  <c r="C70" i="1"/>
  <c r="C82" i="1"/>
  <c r="C94" i="1"/>
  <c r="C42" i="1"/>
  <c r="C44" i="1"/>
  <c r="C59" i="1"/>
  <c r="C71" i="1"/>
  <c r="C83" i="1"/>
  <c r="C67" i="1"/>
  <c r="C56" i="1"/>
  <c r="C60" i="1"/>
  <c r="C84" i="1"/>
  <c r="C55" i="1"/>
  <c r="C72" i="1"/>
  <c r="C37" i="1"/>
  <c r="C49" i="1"/>
  <c r="C61" i="1"/>
  <c r="C73" i="1"/>
  <c r="C85" i="1"/>
  <c r="C79" i="1"/>
  <c r="C68" i="1"/>
  <c r="C38" i="1"/>
  <c r="C50" i="1"/>
  <c r="C62" i="1"/>
  <c r="C74" i="1"/>
  <c r="C86" i="1"/>
  <c r="C92" i="1"/>
  <c r="C48" i="1"/>
  <c r="C39" i="1"/>
  <c r="C51" i="1"/>
  <c r="C63" i="1"/>
  <c r="C75" i="1"/>
  <c r="C87" i="1"/>
  <c r="C36" i="1"/>
  <c r="C40" i="1"/>
  <c r="C52" i="1"/>
  <c r="C64" i="1"/>
  <c r="C76" i="1"/>
  <c r="C88" i="1"/>
  <c r="C43" i="1"/>
  <c r="C80" i="1"/>
  <c r="C47" i="1"/>
  <c r="C41" i="1"/>
  <c r="C53" i="1"/>
  <c r="C65" i="1"/>
  <c r="C77" i="1"/>
  <c r="C89" i="1"/>
  <c r="C66" i="1"/>
  <c r="L35" i="1" l="1"/>
  <c r="D36" i="1"/>
  <c r="E36" i="1" l="1"/>
  <c r="L36" i="1" l="1"/>
  <c r="I36" i="1"/>
  <c r="J36" i="1"/>
  <c r="K36" i="1"/>
  <c r="F36" i="1"/>
  <c r="D37" i="1" s="1"/>
  <c r="E37" i="1" l="1"/>
  <c r="L37" i="1" l="1"/>
  <c r="I37" i="1"/>
  <c r="J37" i="1"/>
  <c r="K37" i="1"/>
  <c r="F37" i="1"/>
  <c r="D38" i="1" s="1"/>
  <c r="E38" i="1" l="1"/>
  <c r="L38" i="1" l="1"/>
  <c r="J38" i="1"/>
  <c r="I38" i="1"/>
  <c r="K38" i="1"/>
  <c r="F38" i="1"/>
  <c r="D39" i="1" s="1"/>
  <c r="E39" i="1" l="1"/>
  <c r="L39" i="1" l="1"/>
  <c r="K39" i="1"/>
  <c r="I39" i="1"/>
  <c r="J39" i="1"/>
  <c r="F39" i="1"/>
  <c r="D40" i="1" s="1"/>
  <c r="E40" i="1" l="1"/>
  <c r="F40" i="1" s="1"/>
  <c r="D41" i="1" s="1"/>
  <c r="I40" i="1" l="1"/>
  <c r="J40" i="1"/>
  <c r="K40" i="1"/>
  <c r="L40" i="1"/>
  <c r="E41" i="1"/>
  <c r="F41" i="1" s="1"/>
  <c r="D42" i="1" s="1"/>
  <c r="I41" i="1" l="1"/>
  <c r="J41" i="1"/>
  <c r="K41" i="1"/>
  <c r="L41" i="1"/>
  <c r="E42" i="1"/>
  <c r="F42" i="1" s="1"/>
  <c r="D43" i="1" s="1"/>
  <c r="I42" i="1" l="1"/>
  <c r="J42" i="1"/>
  <c r="K42" i="1"/>
  <c r="L42" i="1"/>
  <c r="E43" i="1"/>
  <c r="F43" i="1" s="1"/>
  <c r="D44" i="1" s="1"/>
  <c r="J43" i="1" l="1"/>
  <c r="K43" i="1"/>
  <c r="I43" i="1"/>
  <c r="L43" i="1"/>
  <c r="E44" i="1"/>
  <c r="F44" i="1" s="1"/>
  <c r="D45" i="1" s="1"/>
  <c r="K44" i="1" l="1"/>
  <c r="I44" i="1"/>
  <c r="L44" i="1"/>
  <c r="J44" i="1"/>
  <c r="E45" i="1"/>
  <c r="F45" i="1" s="1"/>
  <c r="D46" i="1" s="1"/>
  <c r="J45" i="1" l="1"/>
  <c r="L45" i="1"/>
  <c r="K45" i="1"/>
  <c r="I45" i="1"/>
  <c r="E46" i="1"/>
  <c r="F46" i="1" s="1"/>
  <c r="D47" i="1" s="1"/>
  <c r="K46" i="1" l="1"/>
  <c r="L46" i="1"/>
  <c r="I46" i="1"/>
  <c r="J46" i="1"/>
  <c r="E47" i="1"/>
  <c r="F47" i="1" s="1"/>
  <c r="D48" i="1" s="1"/>
  <c r="L47" i="1" l="1"/>
  <c r="I47" i="1"/>
  <c r="J47" i="1"/>
  <c r="K47" i="1"/>
  <c r="E48" i="1"/>
  <c r="F48" i="1" s="1"/>
  <c r="D49" i="1" s="1"/>
  <c r="I48" i="1" l="1"/>
  <c r="J48" i="1"/>
  <c r="K48" i="1"/>
  <c r="L48" i="1"/>
  <c r="E49" i="1"/>
  <c r="F49" i="1" s="1"/>
  <c r="D50" i="1" s="1"/>
  <c r="I49" i="1" l="1"/>
  <c r="J49" i="1"/>
  <c r="K49" i="1"/>
  <c r="L49" i="1"/>
  <c r="E50" i="1"/>
  <c r="F50" i="1" s="1"/>
  <c r="D51" i="1" s="1"/>
  <c r="I50" i="1" l="1"/>
  <c r="K50" i="1"/>
  <c r="L50" i="1"/>
  <c r="J50" i="1"/>
  <c r="E51" i="1"/>
  <c r="F51" i="1" s="1"/>
  <c r="D52" i="1" s="1"/>
  <c r="K51" i="1" l="1"/>
  <c r="I51" i="1"/>
  <c r="J51" i="1"/>
  <c r="L51" i="1"/>
  <c r="E52" i="1"/>
  <c r="F52" i="1" s="1"/>
  <c r="D53" i="1" s="1"/>
  <c r="I52" i="1" l="1"/>
  <c r="J52" i="1"/>
  <c r="K52" i="1"/>
  <c r="L52" i="1"/>
  <c r="E53" i="1"/>
  <c r="F53" i="1" s="1"/>
  <c r="D54" i="1" s="1"/>
  <c r="I53" i="1" l="1"/>
  <c r="J53" i="1"/>
  <c r="K53" i="1"/>
  <c r="L53" i="1"/>
  <c r="E54" i="1"/>
  <c r="F54" i="1" s="1"/>
  <c r="D55" i="1" s="1"/>
  <c r="I54" i="1" l="1"/>
  <c r="J54" i="1"/>
  <c r="K54" i="1"/>
  <c r="L54" i="1"/>
  <c r="E55" i="1"/>
  <c r="F55" i="1" s="1"/>
  <c r="D56" i="1" s="1"/>
  <c r="J55" i="1" l="1"/>
  <c r="I55" i="1"/>
  <c r="K55" i="1"/>
  <c r="L55" i="1"/>
  <c r="E56" i="1"/>
  <c r="F56" i="1" s="1"/>
  <c r="D57" i="1" s="1"/>
  <c r="I56" i="1" l="1"/>
  <c r="K56" i="1"/>
  <c r="L56" i="1"/>
  <c r="J56" i="1"/>
  <c r="E57" i="1"/>
  <c r="F57" i="1" s="1"/>
  <c r="D58" i="1" s="1"/>
  <c r="L57" i="1" l="1"/>
  <c r="K57" i="1"/>
  <c r="J57" i="1"/>
  <c r="I57" i="1"/>
  <c r="E58" i="1"/>
  <c r="F58" i="1" s="1"/>
  <c r="D59" i="1" s="1"/>
  <c r="K58" i="1" l="1"/>
  <c r="L58" i="1"/>
  <c r="I58" i="1"/>
  <c r="J58" i="1"/>
  <c r="E59" i="1"/>
  <c r="F59" i="1" s="1"/>
  <c r="D60" i="1" s="1"/>
  <c r="L59" i="1" l="1"/>
  <c r="I59" i="1"/>
  <c r="J59" i="1"/>
  <c r="K59" i="1"/>
  <c r="E60" i="1"/>
  <c r="F60" i="1" s="1"/>
  <c r="D61" i="1" s="1"/>
  <c r="I60" i="1" l="1"/>
  <c r="J60" i="1"/>
  <c r="K60" i="1"/>
  <c r="L60" i="1"/>
  <c r="E61" i="1"/>
  <c r="F61" i="1" s="1"/>
  <c r="D62" i="1" s="1"/>
  <c r="I61" i="1" l="1"/>
  <c r="J61" i="1"/>
  <c r="K61" i="1"/>
  <c r="L61" i="1"/>
  <c r="E62" i="1"/>
  <c r="F62" i="1" s="1"/>
  <c r="D63" i="1" s="1"/>
  <c r="J62" i="1" l="1"/>
  <c r="I62" i="1"/>
  <c r="K62" i="1"/>
  <c r="L62" i="1"/>
  <c r="E63" i="1"/>
  <c r="F63" i="1" s="1"/>
  <c r="D64" i="1" s="1"/>
  <c r="K63" i="1" l="1"/>
  <c r="I63" i="1"/>
  <c r="J63" i="1"/>
  <c r="L63" i="1"/>
  <c r="E64" i="1"/>
  <c r="F64" i="1" s="1"/>
  <c r="D65" i="1" s="1"/>
  <c r="I64" i="1" l="1"/>
  <c r="L64" i="1"/>
  <c r="J64" i="1"/>
  <c r="K64" i="1"/>
  <c r="E65" i="1"/>
  <c r="F65" i="1" s="1"/>
  <c r="D66" i="1" s="1"/>
  <c r="I65" i="1" l="1"/>
  <c r="J65" i="1"/>
  <c r="K65" i="1"/>
  <c r="L65" i="1"/>
  <c r="E66" i="1"/>
  <c r="F66" i="1" s="1"/>
  <c r="D67" i="1" s="1"/>
  <c r="I66" i="1" l="1"/>
  <c r="J66" i="1"/>
  <c r="K66" i="1"/>
  <c r="L66" i="1"/>
  <c r="E67" i="1"/>
  <c r="F67" i="1" s="1"/>
  <c r="D68" i="1" s="1"/>
  <c r="J67" i="1" l="1"/>
  <c r="K67" i="1"/>
  <c r="L67" i="1"/>
  <c r="I67" i="1"/>
  <c r="E68" i="1"/>
  <c r="F68" i="1" s="1"/>
  <c r="D69" i="1" s="1"/>
  <c r="K68" i="1" l="1"/>
  <c r="L68" i="1"/>
  <c r="I68" i="1"/>
  <c r="J68" i="1"/>
  <c r="E69" i="1"/>
  <c r="F69" i="1" s="1"/>
  <c r="D70" i="1" s="1"/>
  <c r="L69" i="1" l="1"/>
  <c r="J69" i="1"/>
  <c r="K69" i="1"/>
  <c r="I69" i="1"/>
  <c r="E70" i="1"/>
  <c r="F70" i="1" s="1"/>
  <c r="D71" i="1" s="1"/>
  <c r="L70" i="1" l="1"/>
  <c r="K70" i="1"/>
  <c r="I70" i="1"/>
  <c r="J70" i="1"/>
  <c r="E71" i="1"/>
  <c r="F71" i="1" s="1"/>
  <c r="D72" i="1" s="1"/>
  <c r="L71" i="1" l="1"/>
  <c r="I71" i="1"/>
  <c r="J71" i="1"/>
  <c r="K71" i="1"/>
  <c r="E72" i="1"/>
  <c r="F72" i="1" s="1"/>
  <c r="D73" i="1" s="1"/>
  <c r="I72" i="1" l="1"/>
  <c r="J72" i="1"/>
  <c r="K72" i="1"/>
  <c r="L72" i="1"/>
  <c r="E73" i="1"/>
  <c r="F73" i="1" s="1"/>
  <c r="D74" i="1" s="1"/>
  <c r="I73" i="1" l="1"/>
  <c r="J73" i="1"/>
  <c r="K73" i="1"/>
  <c r="L73" i="1"/>
  <c r="E74" i="1"/>
  <c r="F74" i="1" s="1"/>
  <c r="D75" i="1" s="1"/>
  <c r="I74" i="1" l="1"/>
  <c r="J74" i="1"/>
  <c r="K74" i="1"/>
  <c r="L74" i="1"/>
  <c r="E75" i="1"/>
  <c r="F75" i="1" s="1"/>
  <c r="D76" i="1" s="1"/>
  <c r="K75" i="1" l="1"/>
  <c r="I75" i="1"/>
  <c r="J75" i="1"/>
  <c r="L75" i="1"/>
  <c r="E76" i="1"/>
  <c r="F76" i="1" s="1"/>
  <c r="D77" i="1" s="1"/>
  <c r="I76" i="1" l="1"/>
  <c r="J76" i="1"/>
  <c r="L76" i="1"/>
  <c r="K76" i="1"/>
  <c r="E77" i="1"/>
  <c r="F77" i="1" s="1"/>
  <c r="D78" i="1" s="1"/>
  <c r="I77" i="1" l="1"/>
  <c r="J77" i="1"/>
  <c r="K77" i="1"/>
  <c r="L77" i="1"/>
  <c r="E78" i="1"/>
  <c r="F78" i="1" s="1"/>
  <c r="D79" i="1" s="1"/>
  <c r="I78" i="1" l="1"/>
  <c r="J78" i="1"/>
  <c r="K78" i="1"/>
  <c r="L78" i="1"/>
  <c r="E79" i="1"/>
  <c r="F79" i="1" s="1"/>
  <c r="D80" i="1" s="1"/>
  <c r="I79" i="1" l="1"/>
  <c r="J79" i="1"/>
  <c r="K79" i="1"/>
  <c r="L79" i="1"/>
  <c r="E80" i="1"/>
  <c r="F80" i="1" s="1"/>
  <c r="D81" i="1" s="1"/>
  <c r="K80" i="1" l="1"/>
  <c r="J80" i="1"/>
  <c r="L80" i="1"/>
  <c r="I80" i="1"/>
  <c r="E81" i="1"/>
  <c r="F81" i="1" s="1"/>
  <c r="D82" i="1" s="1"/>
  <c r="K81" i="1" l="1"/>
  <c r="L81" i="1"/>
  <c r="J81" i="1"/>
  <c r="I81" i="1"/>
  <c r="E82" i="1"/>
  <c r="F82" i="1" s="1"/>
  <c r="D83" i="1" s="1"/>
  <c r="L82" i="1" l="1"/>
  <c r="K82" i="1"/>
  <c r="I82" i="1"/>
  <c r="J82" i="1"/>
  <c r="E83" i="1"/>
  <c r="F83" i="1" s="1"/>
  <c r="D84" i="1" s="1"/>
  <c r="L83" i="1" l="1"/>
  <c r="I83" i="1"/>
  <c r="J83" i="1"/>
  <c r="K83" i="1"/>
  <c r="E84" i="1"/>
  <c r="F84" i="1" s="1"/>
  <c r="D85" i="1" s="1"/>
  <c r="I84" i="1" l="1"/>
  <c r="J84" i="1"/>
  <c r="K84" i="1"/>
  <c r="L84" i="1"/>
  <c r="E85" i="1"/>
  <c r="F85" i="1" s="1"/>
  <c r="D86" i="1" s="1"/>
  <c r="I85" i="1" l="1"/>
  <c r="J85" i="1"/>
  <c r="K85" i="1"/>
  <c r="L85" i="1"/>
  <c r="E86" i="1"/>
  <c r="F86" i="1" s="1"/>
  <c r="D87" i="1" s="1"/>
  <c r="J86" i="1" l="1"/>
  <c r="I86" i="1"/>
  <c r="K86" i="1"/>
  <c r="L86" i="1"/>
  <c r="E87" i="1"/>
  <c r="F87" i="1" s="1"/>
  <c r="D88" i="1" s="1"/>
  <c r="I87" i="1" l="1"/>
  <c r="K87" i="1"/>
  <c r="J87" i="1"/>
  <c r="L87" i="1"/>
  <c r="E88" i="1"/>
  <c r="F88" i="1" s="1"/>
  <c r="D89" i="1" s="1"/>
  <c r="L88" i="1" l="1"/>
  <c r="I88" i="1"/>
  <c r="J88" i="1"/>
  <c r="K88" i="1"/>
  <c r="E89" i="1"/>
  <c r="F89" i="1" s="1"/>
  <c r="D90" i="1" s="1"/>
  <c r="I89" i="1" l="1"/>
  <c r="J89" i="1"/>
  <c r="K89" i="1"/>
  <c r="L89" i="1"/>
  <c r="E90" i="1"/>
  <c r="F90" i="1" s="1"/>
  <c r="D91" i="1" s="1"/>
  <c r="I90" i="1" l="1"/>
  <c r="J90" i="1"/>
  <c r="K90" i="1"/>
  <c r="L90" i="1"/>
  <c r="E91" i="1"/>
  <c r="F91" i="1" s="1"/>
  <c r="D92" i="1" s="1"/>
  <c r="J91" i="1" l="1"/>
  <c r="K91" i="1"/>
  <c r="L91" i="1"/>
  <c r="I91" i="1"/>
  <c r="E92" i="1"/>
  <c r="F92" i="1" s="1"/>
  <c r="D93" i="1" s="1"/>
  <c r="J92" i="1" l="1"/>
  <c r="K92" i="1"/>
  <c r="L92" i="1"/>
  <c r="I92" i="1"/>
  <c r="E93" i="1"/>
  <c r="F93" i="1" s="1"/>
  <c r="D94" i="1" s="1"/>
  <c r="L93" i="1" l="1"/>
  <c r="K93" i="1"/>
  <c r="J93" i="1"/>
  <c r="I93" i="1"/>
  <c r="E94" i="1"/>
  <c r="J94" i="1" s="1"/>
  <c r="L94" i="1" l="1"/>
  <c r="K94" i="1"/>
  <c r="I94" i="1"/>
  <c r="F94" i="1"/>
  <c r="D95" i="1" l="1"/>
  <c r="E95" i="1" l="1"/>
  <c r="I95" i="1" s="1"/>
  <c r="L95" i="1" l="1"/>
  <c r="F95" i="1"/>
  <c r="J95" i="1"/>
  <c r="K95" i="1"/>
  <c r="D96" i="1" l="1"/>
  <c r="E96" i="1" l="1"/>
  <c r="J96" i="1" s="1"/>
  <c r="F96" i="1" l="1"/>
  <c r="I96" i="1"/>
  <c r="K96" i="1"/>
  <c r="L96" i="1"/>
  <c r="D97" i="1" l="1"/>
  <c r="E97" i="1" l="1"/>
  <c r="J97" i="1" s="1"/>
  <c r="I97" i="1" l="1"/>
  <c r="F97" i="1"/>
  <c r="K97" i="1"/>
  <c r="L97" i="1"/>
  <c r="D98" i="1" l="1"/>
  <c r="E98" i="1" l="1"/>
  <c r="F98" i="1" l="1"/>
  <c r="J98" i="1"/>
  <c r="I98" i="1"/>
  <c r="K98" i="1"/>
  <c r="L98" i="1"/>
  <c r="D99" i="1" l="1"/>
  <c r="E99" i="1" l="1"/>
  <c r="F99" i="1" l="1"/>
  <c r="K99" i="1"/>
  <c r="I99" i="1"/>
  <c r="J99" i="1"/>
  <c r="L99" i="1"/>
  <c r="D100" i="1" l="1"/>
  <c r="E100" i="1" l="1"/>
  <c r="F100" i="1" s="1"/>
  <c r="I100" i="1" l="1"/>
  <c r="D101" i="1"/>
  <c r="L100" i="1"/>
  <c r="J100" i="1"/>
  <c r="K100" i="1"/>
  <c r="E101" i="1" l="1"/>
  <c r="F101" i="1" s="1"/>
  <c r="D102" i="1" l="1"/>
  <c r="I101" i="1"/>
  <c r="J101" i="1"/>
  <c r="K101" i="1"/>
  <c r="L101" i="1"/>
  <c r="E102" i="1" l="1"/>
  <c r="F102" i="1" s="1"/>
  <c r="D103" i="1" l="1"/>
  <c r="I102" i="1"/>
  <c r="J102" i="1"/>
  <c r="K102" i="1"/>
  <c r="L102" i="1"/>
  <c r="E103" i="1" l="1"/>
  <c r="F103" i="1" s="1"/>
  <c r="D104" i="1" l="1"/>
  <c r="J103" i="1"/>
  <c r="I103" i="1"/>
  <c r="K103" i="1"/>
  <c r="L103" i="1"/>
  <c r="E104" i="1" l="1"/>
  <c r="F104" i="1" s="1"/>
  <c r="D105" i="1" l="1"/>
  <c r="K104" i="1"/>
  <c r="I104" i="1"/>
  <c r="L104" i="1"/>
  <c r="J104" i="1"/>
  <c r="E105" i="1" l="1"/>
  <c r="F105" i="1" s="1"/>
  <c r="D106" i="1" l="1"/>
  <c r="L105" i="1"/>
  <c r="K105" i="1"/>
  <c r="J105" i="1"/>
  <c r="I105" i="1"/>
  <c r="E106" i="1" l="1"/>
  <c r="F106" i="1" l="1"/>
  <c r="L106" i="1"/>
  <c r="K106" i="1"/>
  <c r="I106" i="1"/>
  <c r="J106" i="1"/>
  <c r="D107" i="1" l="1"/>
  <c r="E107" i="1" l="1"/>
  <c r="F107" i="1" l="1"/>
  <c r="K107" i="1"/>
  <c r="L107" i="1"/>
  <c r="I107" i="1"/>
  <c r="J107" i="1"/>
  <c r="D108" i="1" l="1"/>
  <c r="E108" i="1" l="1"/>
  <c r="F108" i="1" l="1"/>
  <c r="I108" i="1"/>
  <c r="J108" i="1"/>
  <c r="K108" i="1"/>
  <c r="L108" i="1"/>
  <c r="D109" i="1" l="1"/>
  <c r="E109" i="1" l="1"/>
  <c r="F109" i="1" l="1"/>
  <c r="I109" i="1"/>
  <c r="L109" i="1"/>
  <c r="J109" i="1"/>
  <c r="K109" i="1"/>
  <c r="D110" i="1" l="1"/>
  <c r="E110" i="1" l="1"/>
  <c r="K110" i="1" s="1"/>
  <c r="F110" i="1" l="1"/>
  <c r="L110" i="1"/>
  <c r="I110" i="1"/>
  <c r="J110" i="1"/>
  <c r="D111" i="1" l="1"/>
  <c r="E111" i="1" l="1"/>
  <c r="F111" i="1" l="1"/>
  <c r="K111" i="1"/>
  <c r="I111" i="1"/>
  <c r="J111" i="1"/>
  <c r="L111" i="1"/>
  <c r="D112" i="1" l="1"/>
  <c r="E112" i="1" l="1"/>
  <c r="F112" i="1" s="1"/>
  <c r="D113" i="1" l="1"/>
  <c r="I112" i="1"/>
  <c r="K112" i="1"/>
  <c r="J112" i="1"/>
  <c r="L112" i="1"/>
  <c r="E113" i="1" l="1"/>
  <c r="F113" i="1" s="1"/>
  <c r="D114" i="1" l="1"/>
  <c r="I113" i="1"/>
  <c r="J113" i="1"/>
  <c r="K113" i="1"/>
  <c r="L113" i="1"/>
  <c r="E114" i="1" l="1"/>
  <c r="F114" i="1" s="1"/>
  <c r="D115" i="1" l="1"/>
  <c r="I114" i="1"/>
  <c r="K114" i="1"/>
  <c r="J114" i="1"/>
  <c r="L114" i="1"/>
  <c r="E115" i="1" l="1"/>
  <c r="F115" i="1" s="1"/>
  <c r="D116" i="1" l="1"/>
  <c r="J115" i="1"/>
  <c r="K115" i="1"/>
  <c r="L115" i="1"/>
  <c r="I115" i="1"/>
  <c r="E116" i="1" l="1"/>
  <c r="F116" i="1" s="1"/>
  <c r="D117" i="1" l="1"/>
  <c r="J116" i="1"/>
  <c r="K116" i="1"/>
  <c r="L116" i="1"/>
  <c r="I116" i="1"/>
  <c r="E117" i="1" l="1"/>
  <c r="F117" i="1" s="1"/>
  <c r="D118" i="1" l="1"/>
  <c r="J17" i="1" s="1"/>
  <c r="K117" i="1"/>
  <c r="L117" i="1"/>
  <c r="J117" i="1"/>
  <c r="I117" i="1"/>
  <c r="E118" i="1" l="1"/>
  <c r="J18" i="1" s="1"/>
  <c r="J13" i="1" s="1"/>
  <c r="J10" i="1" l="1"/>
  <c r="J11" i="1"/>
  <c r="J12" i="1"/>
  <c r="F118" i="1"/>
  <c r="L118" i="1"/>
  <c r="K13" i="1" s="1"/>
  <c r="J118" i="1"/>
  <c r="K11" i="1" s="1"/>
  <c r="K118" i="1"/>
  <c r="K12" i="1" s="1"/>
  <c r="I118" i="1"/>
  <c r="K10" i="1" s="1"/>
</calcChain>
</file>

<file path=xl/sharedStrings.xml><?xml version="1.0" encoding="utf-8"?>
<sst xmlns="http://schemas.openxmlformats.org/spreadsheetml/2006/main" count="47" uniqueCount="35">
  <si>
    <t>Periodo</t>
  </si>
  <si>
    <t>Cuota</t>
  </si>
  <si>
    <t>Interes</t>
  </si>
  <si>
    <t>Capital</t>
  </si>
  <si>
    <t>Saldo</t>
  </si>
  <si>
    <t>Plazo</t>
  </si>
  <si>
    <t>Valor</t>
  </si>
  <si>
    <t>Seguro de Vida</t>
  </si>
  <si>
    <t>Seguro de Vehículo</t>
  </si>
  <si>
    <t>VTU</t>
  </si>
  <si>
    <t>% VTU</t>
  </si>
  <si>
    <t>$ VTU</t>
  </si>
  <si>
    <t>Factor</t>
  </si>
  <si>
    <t>Si/No</t>
  </si>
  <si>
    <t>Si</t>
  </si>
  <si>
    <t>Tasa EA</t>
  </si>
  <si>
    <t>Tasa M.V</t>
  </si>
  <si>
    <t xml:space="preserve"> (K+i)</t>
  </si>
  <si>
    <t xml:space="preserve"> (K+i+vida)</t>
  </si>
  <si>
    <t>(K+i+póliza)</t>
  </si>
  <si>
    <t>(K+i+vida+póliza)</t>
  </si>
  <si>
    <t>(K+i+vida)</t>
  </si>
  <si>
    <t>* Diligencia los campos en rojo</t>
  </si>
  <si>
    <t>*Nota: La tasa con la que se realiza esta simulacion es una tasa de referencia variable.</t>
  </si>
  <si>
    <t>GLOSARIO</t>
  </si>
  <si>
    <t>K</t>
  </si>
  <si>
    <t>I</t>
  </si>
  <si>
    <t>Intereses</t>
  </si>
  <si>
    <t>VIDA</t>
  </si>
  <si>
    <t>Seguro Vida</t>
  </si>
  <si>
    <t>Esta simulación se entrega sólo para fines informativos y no comporta oferta, opción o promesa de contratar a cargo de Bancolombia S.A. La cuota indicada está compuesta por capital, intereses y seguros</t>
  </si>
  <si>
    <t>Los términos de esta simulación son suministrados con base en las condiciones comerciales y de mercado que han sido establecidas para la fecha en que se realiza.</t>
  </si>
  <si>
    <t xml:space="preserve">La cuota es fija, la tasa es variable y el plazo estimado. La tasa se determinará, teniendo en cuenta tu perfil de riesgo y las tasas vigentes al momento de adquirir el crédito. </t>
  </si>
  <si>
    <t>El Valor Total Unificado para los productos del activo (VTUA) es una proyección de los cobros asociados al producto en los términos de ley.</t>
  </si>
  <si>
    <t>V1 -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</si>
</sst>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??_);_(@_)"/>
    <numFmt numFmtId="165" formatCode="_-&quot;$&quot;\ * #,##0_-;\-&quot;$&quot;\ * #,##0_-;_-&quot;$&quot;\ * &quot;-&quot;??_-;_-@_-"/>
    <numFmt numFmtId="166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5" fontId="3" fillId="0" borderId="1" xfId="2" applyNumberFormat="1" applyFont="1" applyBorder="1" applyAlignment="1" applyProtection="1">
      <alignment horizontal="left" indent="1"/>
      <protection locked="0"/>
    </xf>
    <xf numFmtId="0" fontId="4" fillId="0" borderId="0" xfId="0" applyFont="1"/>
    <xf numFmtId="164" fontId="5" fillId="0" borderId="1" xfId="1" applyNumberFormat="1" applyFont="1" applyBorder="1" applyAlignment="1">
      <alignment horizontal="left" indent="1"/>
    </xf>
    <xf numFmtId="1" fontId="3" fillId="0" borderId="1" xfId="2" applyNumberFormat="1" applyFont="1" applyBorder="1" applyAlignment="1" applyProtection="1">
      <alignment horizontal="center"/>
      <protection locked="0"/>
    </xf>
    <xf numFmtId="0" fontId="6" fillId="0" borderId="0" xfId="0" applyFont="1"/>
    <xf numFmtId="165" fontId="5" fillId="0" borderId="1" xfId="2" applyNumberFormat="1" applyFont="1" applyBorder="1" applyAlignment="1">
      <alignment horizontal="left" indent="1"/>
    </xf>
    <xf numFmtId="9" fontId="4" fillId="0" borderId="0" xfId="0" applyNumberFormat="1" applyFont="1"/>
    <xf numFmtId="166" fontId="7" fillId="0" borderId="1" xfId="3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166" fontId="5" fillId="0" borderId="0" xfId="3" applyNumberFormat="1" applyFont="1" applyFill="1" applyBorder="1" applyAlignment="1">
      <alignment horizontal="center"/>
    </xf>
    <xf numFmtId="166" fontId="7" fillId="0" borderId="0" xfId="3" applyNumberFormat="1" applyFont="1" applyFill="1" applyBorder="1" applyAlignment="1">
      <alignment horizontal="center"/>
    </xf>
    <xf numFmtId="0" fontId="4" fillId="0" borderId="0" xfId="0" applyFont="1" applyFill="1"/>
    <xf numFmtId="165" fontId="4" fillId="0" borderId="0" xfId="0" applyNumberFormat="1" applyFont="1" applyFill="1"/>
    <xf numFmtId="166" fontId="3" fillId="0" borderId="1" xfId="3" applyNumberFormat="1" applyFont="1" applyBorder="1" applyAlignment="1" applyProtection="1">
      <alignment horizontal="center"/>
      <protection locked="0"/>
    </xf>
    <xf numFmtId="165" fontId="5" fillId="0" borderId="1" xfId="2" applyNumberFormat="1" applyFont="1" applyBorder="1" applyAlignment="1" applyProtection="1">
      <alignment horizontal="left" indent="1"/>
      <protection hidden="1"/>
    </xf>
    <xf numFmtId="10" fontId="5" fillId="0" borderId="1" xfId="3" applyNumberFormat="1" applyFont="1" applyBorder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164" fontId="5" fillId="0" borderId="1" xfId="1" applyNumberFormat="1" applyFont="1" applyBorder="1" applyAlignment="1" applyProtection="1">
      <alignment horizontal="left" indent="1"/>
      <protection hidden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0" xfId="0" applyFont="1" applyFill="1" applyProtection="1">
      <protection hidden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1</xdr:row>
      <xdr:rowOff>0</xdr:rowOff>
    </xdr:from>
    <xdr:to>
      <xdr:col>2</xdr:col>
      <xdr:colOff>683191</xdr:colOff>
      <xdr:row>3</xdr:row>
      <xdr:rowOff>134769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58751A-4E20-4D74-ADC8-C1A380A1A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50" y="180975"/>
          <a:ext cx="1635691" cy="496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9BA19-8010-4304-B354-09A7B3DAD215}">
  <dimension ref="A1:P118"/>
  <sheetViews>
    <sheetView showGridLines="0" showRowColHeaders="0" tabSelected="1" workbookViewId="0">
      <selection activeCell="H7" sqref="H7"/>
    </sheetView>
  </sheetViews>
  <sheetFormatPr baseColWidth="10" defaultRowHeight="14.25" x14ac:dyDescent="0.2"/>
  <cols>
    <col min="1" max="1" width="11.42578125" style="2"/>
    <col min="2" max="2" width="19.140625" style="2" bestFit="1" customWidth="1"/>
    <col min="3" max="3" width="17.28515625" style="2" bestFit="1" customWidth="1"/>
    <col min="4" max="4" width="21.42578125" style="2" hidden="1" customWidth="1"/>
    <col min="5" max="5" width="19.140625" style="2" bestFit="1" customWidth="1"/>
    <col min="6" max="6" width="15.7109375" style="2" hidden="1" customWidth="1"/>
    <col min="7" max="7" width="12" style="2" hidden="1" customWidth="1"/>
    <col min="8" max="8" width="12" style="2" bestFit="1" customWidth="1"/>
    <col min="9" max="9" width="18.5703125" style="2" bestFit="1" customWidth="1"/>
    <col min="10" max="11" width="15.7109375" style="2" bestFit="1" customWidth="1"/>
    <col min="12" max="12" width="16.5703125" style="2" customWidth="1"/>
    <col min="13" max="13" width="11.42578125" style="2"/>
    <col min="14" max="14" width="13.5703125" style="2" bestFit="1" customWidth="1"/>
    <col min="15" max="16384" width="11.42578125" style="2"/>
  </cols>
  <sheetData>
    <row r="1" spans="2:14" x14ac:dyDescent="0.2">
      <c r="M1" s="2" t="s">
        <v>34</v>
      </c>
    </row>
    <row r="2" spans="2:14" x14ac:dyDescent="0.2">
      <c r="H2" s="24" t="s">
        <v>23</v>
      </c>
      <c r="I2" s="24"/>
      <c r="J2" s="24"/>
      <c r="M2" s="25" t="s">
        <v>24</v>
      </c>
      <c r="N2" s="26"/>
    </row>
    <row r="3" spans="2:14" x14ac:dyDescent="0.2">
      <c r="H3" s="24"/>
      <c r="I3" s="24"/>
      <c r="J3" s="24"/>
      <c r="M3" s="3" t="s">
        <v>25</v>
      </c>
      <c r="N3" s="3" t="s">
        <v>3</v>
      </c>
    </row>
    <row r="4" spans="2:14" x14ac:dyDescent="0.2">
      <c r="H4" s="24"/>
      <c r="I4" s="24"/>
      <c r="J4" s="24"/>
      <c r="M4" s="3" t="s">
        <v>26</v>
      </c>
      <c r="N4" s="3" t="s">
        <v>27</v>
      </c>
    </row>
    <row r="5" spans="2:14" x14ac:dyDescent="0.2">
      <c r="M5" s="3" t="s">
        <v>28</v>
      </c>
      <c r="N5" s="3" t="s">
        <v>29</v>
      </c>
    </row>
    <row r="7" spans="2:14" x14ac:dyDescent="0.2">
      <c r="B7" s="23" t="s">
        <v>22</v>
      </c>
      <c r="C7" s="23"/>
    </row>
    <row r="9" spans="2:14" x14ac:dyDescent="0.2">
      <c r="B9" s="10" t="s">
        <v>6</v>
      </c>
      <c r="C9" s="1">
        <v>143990000</v>
      </c>
      <c r="I9" s="10" t="s">
        <v>9</v>
      </c>
      <c r="J9" s="10" t="s">
        <v>11</v>
      </c>
      <c r="K9" s="10" t="s">
        <v>10</v>
      </c>
    </row>
    <row r="10" spans="2:14" x14ac:dyDescent="0.2">
      <c r="B10" s="10" t="s">
        <v>5</v>
      </c>
      <c r="C10" s="4">
        <v>72</v>
      </c>
      <c r="D10" s="5"/>
      <c r="I10" s="10" t="s">
        <v>17</v>
      </c>
      <c r="J10" s="18">
        <f>+J17+J18</f>
        <v>265435235.03286886</v>
      </c>
      <c r="K10" s="19">
        <f>+EFFECT(IRR(I34:I118)*12,12)</f>
        <v>0.25340149415222601</v>
      </c>
      <c r="L10" s="7"/>
    </row>
    <row r="11" spans="2:14" x14ac:dyDescent="0.2">
      <c r="B11" s="10" t="s">
        <v>16</v>
      </c>
      <c r="C11" s="19">
        <v>1.9E-2</v>
      </c>
      <c r="I11" s="10" t="s">
        <v>18</v>
      </c>
      <c r="J11" s="18">
        <f>+J17+J18+J19</f>
        <v>278809026.23286885</v>
      </c>
      <c r="K11" s="19">
        <f>+EFFECT(IRR(J34:J118)*12,12)</f>
        <v>0.27983175371142521</v>
      </c>
    </row>
    <row r="12" spans="2:14" x14ac:dyDescent="0.2">
      <c r="B12" s="10" t="s">
        <v>1</v>
      </c>
      <c r="C12" s="18">
        <f>+PMT($C$11,$C$10,-C9)</f>
        <v>3686600.4865676221</v>
      </c>
      <c r="I12" s="10" t="s">
        <v>19</v>
      </c>
      <c r="J12" s="18">
        <f>+J17+J18+J20</f>
        <v>306250352.45286894</v>
      </c>
      <c r="K12" s="19">
        <f>+EFFECT(IRR(K34:K118)*12,12)</f>
        <v>0.33381393853925401</v>
      </c>
    </row>
    <row r="13" spans="2:14" x14ac:dyDescent="0.2">
      <c r="I13" s="10" t="s">
        <v>20</v>
      </c>
      <c r="J13" s="18">
        <f>+J17+J18+J19+J20</f>
        <v>319624143.65286893</v>
      </c>
      <c r="K13" s="19">
        <f>+EFFECT(IRR(L34:L118)*12,12)</f>
        <v>0.36006938654863951</v>
      </c>
    </row>
    <row r="14" spans="2:14" x14ac:dyDescent="0.2">
      <c r="C14" s="10" t="s">
        <v>13</v>
      </c>
      <c r="D14" s="10" t="s">
        <v>12</v>
      </c>
      <c r="I14" s="10" t="s">
        <v>15</v>
      </c>
      <c r="J14" s="19">
        <f>+EFFECT(C11*12,12)</f>
        <v>0.25340149415222601</v>
      </c>
      <c r="K14" s="20"/>
    </row>
    <row r="15" spans="2:14" x14ac:dyDescent="0.2">
      <c r="B15" s="10" t="s">
        <v>7</v>
      </c>
      <c r="C15" s="17" t="s">
        <v>14</v>
      </c>
      <c r="D15" s="8">
        <v>1.2899999999999999E-3</v>
      </c>
      <c r="J15" s="20"/>
      <c r="K15" s="20"/>
    </row>
    <row r="16" spans="2:14" x14ac:dyDescent="0.2">
      <c r="B16" s="10" t="s">
        <v>8</v>
      </c>
      <c r="C16" s="17" t="s">
        <v>14</v>
      </c>
      <c r="D16" s="8">
        <v>3.9369166666666667E-3</v>
      </c>
      <c r="J16" s="20"/>
      <c r="K16" s="20"/>
    </row>
    <row r="17" spans="1:16" s="15" customFormat="1" x14ac:dyDescent="0.2">
      <c r="B17" s="12"/>
      <c r="C17" s="13"/>
      <c r="D17" s="14"/>
      <c r="I17" s="10" t="s">
        <v>2</v>
      </c>
      <c r="J17" s="21">
        <f>+SUM(D35:D118)</f>
        <v>121445235.03286888</v>
      </c>
      <c r="K17" s="27"/>
    </row>
    <row r="18" spans="1:16" s="15" customFormat="1" x14ac:dyDescent="0.2">
      <c r="B18" s="12"/>
      <c r="C18" s="13"/>
      <c r="D18" s="14"/>
      <c r="I18" s="10" t="s">
        <v>3</v>
      </c>
      <c r="J18" s="21">
        <f>+SUM(E35:E118)</f>
        <v>143989999.99999997</v>
      </c>
      <c r="K18" s="27"/>
    </row>
    <row r="19" spans="1:16" s="15" customFormat="1" x14ac:dyDescent="0.2">
      <c r="B19" s="12"/>
      <c r="C19" s="13"/>
      <c r="D19" s="14"/>
      <c r="I19" s="10" t="s">
        <v>7</v>
      </c>
      <c r="J19" s="21">
        <f>+SUM(G35:G118)</f>
        <v>13373791.199999982</v>
      </c>
      <c r="K19" s="27"/>
    </row>
    <row r="20" spans="1:16" s="15" customFormat="1" x14ac:dyDescent="0.2">
      <c r="B20" s="12"/>
      <c r="C20" s="13"/>
      <c r="D20" s="14"/>
      <c r="I20" s="10" t="s">
        <v>8</v>
      </c>
      <c r="J20" s="21">
        <f>+SUM(H35:H118)</f>
        <v>40815117.420000076</v>
      </c>
      <c r="K20" s="27"/>
    </row>
    <row r="21" spans="1:16" s="15" customFormat="1" x14ac:dyDescent="0.2">
      <c r="B21" s="12"/>
      <c r="C21" s="13"/>
      <c r="D21" s="14"/>
    </row>
    <row r="22" spans="1:16" s="15" customFormat="1" x14ac:dyDescent="0.2">
      <c r="B22" s="12"/>
      <c r="C22" s="13"/>
      <c r="D22" s="14"/>
    </row>
    <row r="23" spans="1:16" s="15" customFormat="1" x14ac:dyDescent="0.2">
      <c r="B23" s="12"/>
      <c r="C23" s="13"/>
      <c r="D23" s="14"/>
    </row>
    <row r="24" spans="1:16" s="15" customFormat="1" ht="15" customHeight="1" x14ac:dyDescent="0.2">
      <c r="A24" s="22" t="s">
        <v>30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pans="1:16" s="15" customFormat="1" x14ac:dyDescent="0.2">
      <c r="B25" s="22" t="s">
        <v>31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6" s="15" customFormat="1" x14ac:dyDescent="0.2">
      <c r="B26" s="22" t="s">
        <v>32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6" s="15" customFormat="1" x14ac:dyDescent="0.2">
      <c r="B27" s="22" t="s">
        <v>33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6" s="15" customFormat="1" x14ac:dyDescent="0.2">
      <c r="B28" s="12"/>
      <c r="C28" s="13"/>
      <c r="D28" s="14"/>
    </row>
    <row r="29" spans="1:16" s="15" customFormat="1" x14ac:dyDescent="0.2">
      <c r="B29" s="12"/>
      <c r="C29" s="13"/>
      <c r="D29" s="14"/>
    </row>
    <row r="30" spans="1:16" s="15" customFormat="1" x14ac:dyDescent="0.2">
      <c r="B30" s="12"/>
      <c r="C30" s="13"/>
      <c r="D30" s="14"/>
    </row>
    <row r="31" spans="1:16" s="15" customFormat="1" x14ac:dyDescent="0.2">
      <c r="B31" s="12"/>
      <c r="C31" s="13"/>
      <c r="D31" s="14"/>
    </row>
    <row r="32" spans="1:16" s="15" customFormat="1" x14ac:dyDescent="0.2">
      <c r="F32" s="16"/>
    </row>
    <row r="33" spans="2:12" ht="25.5" hidden="1" x14ac:dyDescent="0.2">
      <c r="B33" s="11" t="s">
        <v>0</v>
      </c>
      <c r="C33" s="11" t="s">
        <v>1</v>
      </c>
      <c r="D33" s="11" t="s">
        <v>2</v>
      </c>
      <c r="E33" s="11" t="s">
        <v>3</v>
      </c>
      <c r="F33" s="11" t="s">
        <v>4</v>
      </c>
      <c r="G33" s="11" t="s">
        <v>7</v>
      </c>
      <c r="H33" s="11" t="s">
        <v>8</v>
      </c>
      <c r="I33" s="11" t="s">
        <v>17</v>
      </c>
      <c r="J33" s="11" t="s">
        <v>21</v>
      </c>
      <c r="K33" s="11" t="s">
        <v>19</v>
      </c>
      <c r="L33" s="11" t="s">
        <v>20</v>
      </c>
    </row>
    <row r="34" spans="2:12" hidden="1" x14ac:dyDescent="0.2">
      <c r="B34" s="9">
        <v>0</v>
      </c>
      <c r="C34" s="3"/>
      <c r="D34" s="3"/>
      <c r="E34" s="3"/>
      <c r="F34" s="6">
        <f>+C9</f>
        <v>143990000</v>
      </c>
      <c r="G34" s="3"/>
      <c r="H34" s="3"/>
      <c r="I34" s="6">
        <f>+F34</f>
        <v>143990000</v>
      </c>
      <c r="J34" s="6">
        <f>+F34</f>
        <v>143990000</v>
      </c>
      <c r="K34" s="6">
        <f>+F34</f>
        <v>143990000</v>
      </c>
      <c r="L34" s="6">
        <f>+F34</f>
        <v>143990000</v>
      </c>
    </row>
    <row r="35" spans="2:12" hidden="1" x14ac:dyDescent="0.2">
      <c r="B35" s="9">
        <v>1</v>
      </c>
      <c r="C35" s="6">
        <f>+IF(B35&gt;$C$10,0,$C$12)</f>
        <v>3686600.4865676221</v>
      </c>
      <c r="D35" s="6">
        <f>+IF(B35&lt;=$C$10,C9*$C$11,0)</f>
        <v>2735810</v>
      </c>
      <c r="E35" s="6">
        <f>+IF(B35&lt;=$C$10,C35-D35,0)</f>
        <v>950790.48656762205</v>
      </c>
      <c r="F35" s="6">
        <f>+IF(B35&lt;=$C$10,F34-E35,0)</f>
        <v>143039209.51343238</v>
      </c>
      <c r="G35" s="6">
        <f>+IF($C$15="Si",IF(B35&lt;=$C$10,$C$9*$D$15,0),0)</f>
        <v>185747.09999999998</v>
      </c>
      <c r="H35" s="6">
        <f>+IF($C$16="Si",IF(B35&lt;=$C$10,$C$9*$D$16,0),0)</f>
        <v>566876.63083333336</v>
      </c>
      <c r="I35" s="6">
        <f>-D35-E35</f>
        <v>-3686600.4865676221</v>
      </c>
      <c r="J35" s="6">
        <f>-D35-E35-G35</f>
        <v>-3872347.5865676221</v>
      </c>
      <c r="K35" s="6">
        <f>-D35-E35-H35</f>
        <v>-4253477.1174009554</v>
      </c>
      <c r="L35" s="6">
        <f>-D35-E35-G35-H35</f>
        <v>-4439224.217400955</v>
      </c>
    </row>
    <row r="36" spans="2:12" hidden="1" x14ac:dyDescent="0.2">
      <c r="B36" s="9">
        <v>2</v>
      </c>
      <c r="C36" s="6">
        <f t="shared" ref="C36:C66" si="0">+IF(B36&gt;$C$10,0,$C$12)</f>
        <v>3686600.4865676221</v>
      </c>
      <c r="D36" s="6">
        <f t="shared" ref="D36:D67" si="1">+IF(B36&lt;=$C$10,F35*$C$11,0)</f>
        <v>2717744.980755215</v>
      </c>
      <c r="E36" s="6">
        <f t="shared" ref="E36:E66" si="2">+IF(B36&lt;=$C$10,C36-D36,0)</f>
        <v>968855.50581240701</v>
      </c>
      <c r="F36" s="6">
        <f t="shared" ref="F36:F66" si="3">+IF(B36&lt;=$C$10,F35-E36,0)</f>
        <v>142070354.00761998</v>
      </c>
      <c r="G36" s="6">
        <f t="shared" ref="G36:G99" si="4">+IF($C$15="Si",IF(B36&lt;=$C$10,$C$9*$D$15,0),0)</f>
        <v>185747.09999999998</v>
      </c>
      <c r="H36" s="6">
        <f t="shared" ref="H36:H99" si="5">+IF($C$16="Si",IF(B36&lt;=$C$10,$C$9*$D$16,0),0)</f>
        <v>566876.63083333336</v>
      </c>
      <c r="I36" s="6">
        <f t="shared" ref="I36:I99" si="6">-D36-E36</f>
        <v>-3686600.4865676221</v>
      </c>
      <c r="J36" s="6">
        <f t="shared" ref="J36:J99" si="7">-D36-E36-G36</f>
        <v>-3872347.5865676221</v>
      </c>
      <c r="K36" s="6">
        <f t="shared" ref="K36:K99" si="8">-D36-E36-H36</f>
        <v>-4253477.1174009554</v>
      </c>
      <c r="L36" s="6">
        <f t="shared" ref="L36:L99" si="9">-D36-E36-G36-H36</f>
        <v>-4439224.217400955</v>
      </c>
    </row>
    <row r="37" spans="2:12" hidden="1" x14ac:dyDescent="0.2">
      <c r="B37" s="9">
        <v>3</v>
      </c>
      <c r="C37" s="6">
        <f t="shared" si="0"/>
        <v>3686600.4865676221</v>
      </c>
      <c r="D37" s="6">
        <f t="shared" si="1"/>
        <v>2699336.7261447795</v>
      </c>
      <c r="E37" s="6">
        <f t="shared" si="2"/>
        <v>987263.76042284258</v>
      </c>
      <c r="F37" s="6">
        <f t="shared" si="3"/>
        <v>141083090.24719712</v>
      </c>
      <c r="G37" s="6">
        <f t="shared" si="4"/>
        <v>185747.09999999998</v>
      </c>
      <c r="H37" s="6">
        <f t="shared" si="5"/>
        <v>566876.63083333336</v>
      </c>
      <c r="I37" s="6">
        <f t="shared" si="6"/>
        <v>-3686600.4865676221</v>
      </c>
      <c r="J37" s="6">
        <f t="shared" si="7"/>
        <v>-3872347.5865676221</v>
      </c>
      <c r="K37" s="6">
        <f t="shared" si="8"/>
        <v>-4253477.1174009554</v>
      </c>
      <c r="L37" s="6">
        <f t="shared" si="9"/>
        <v>-4439224.217400955</v>
      </c>
    </row>
    <row r="38" spans="2:12" hidden="1" x14ac:dyDescent="0.2">
      <c r="B38" s="9">
        <v>4</v>
      </c>
      <c r="C38" s="6">
        <f t="shared" si="0"/>
        <v>3686600.4865676221</v>
      </c>
      <c r="D38" s="6">
        <f t="shared" si="1"/>
        <v>2680578.7146967454</v>
      </c>
      <c r="E38" s="6">
        <f t="shared" si="2"/>
        <v>1006021.7718708767</v>
      </c>
      <c r="F38" s="6">
        <f t="shared" si="3"/>
        <v>140077068.47532624</v>
      </c>
      <c r="G38" s="6">
        <f t="shared" si="4"/>
        <v>185747.09999999998</v>
      </c>
      <c r="H38" s="6">
        <f t="shared" si="5"/>
        <v>566876.63083333336</v>
      </c>
      <c r="I38" s="6">
        <f t="shared" si="6"/>
        <v>-3686600.4865676221</v>
      </c>
      <c r="J38" s="6">
        <f t="shared" si="7"/>
        <v>-3872347.5865676221</v>
      </c>
      <c r="K38" s="6">
        <f t="shared" si="8"/>
        <v>-4253477.1174009554</v>
      </c>
      <c r="L38" s="6">
        <f t="shared" si="9"/>
        <v>-4439224.217400955</v>
      </c>
    </row>
    <row r="39" spans="2:12" hidden="1" x14ac:dyDescent="0.2">
      <c r="B39" s="9">
        <v>5</v>
      </c>
      <c r="C39" s="6">
        <f t="shared" si="0"/>
        <v>3686600.4865676221</v>
      </c>
      <c r="D39" s="6">
        <f t="shared" si="1"/>
        <v>2661464.3010311984</v>
      </c>
      <c r="E39" s="6">
        <f t="shared" si="2"/>
        <v>1025136.1855364237</v>
      </c>
      <c r="F39" s="6">
        <f t="shared" si="3"/>
        <v>139051932.28978983</v>
      </c>
      <c r="G39" s="6">
        <f t="shared" si="4"/>
        <v>185747.09999999998</v>
      </c>
      <c r="H39" s="6">
        <f t="shared" si="5"/>
        <v>566876.63083333336</v>
      </c>
      <c r="I39" s="6">
        <f t="shared" si="6"/>
        <v>-3686600.4865676221</v>
      </c>
      <c r="J39" s="6">
        <f t="shared" si="7"/>
        <v>-3872347.5865676221</v>
      </c>
      <c r="K39" s="6">
        <f t="shared" si="8"/>
        <v>-4253477.1174009554</v>
      </c>
      <c r="L39" s="6">
        <f t="shared" si="9"/>
        <v>-4439224.217400955</v>
      </c>
    </row>
    <row r="40" spans="2:12" hidden="1" x14ac:dyDescent="0.2">
      <c r="B40" s="9">
        <v>6</v>
      </c>
      <c r="C40" s="6">
        <f t="shared" si="0"/>
        <v>3686600.4865676221</v>
      </c>
      <c r="D40" s="6">
        <f t="shared" si="1"/>
        <v>2641986.7135060066</v>
      </c>
      <c r="E40" s="6">
        <f t="shared" si="2"/>
        <v>1044613.7730616154</v>
      </c>
      <c r="F40" s="6">
        <f t="shared" si="3"/>
        <v>138007318.51672822</v>
      </c>
      <c r="G40" s="6">
        <f t="shared" si="4"/>
        <v>185747.09999999998</v>
      </c>
      <c r="H40" s="6">
        <f t="shared" si="5"/>
        <v>566876.63083333336</v>
      </c>
      <c r="I40" s="6">
        <f t="shared" si="6"/>
        <v>-3686600.4865676221</v>
      </c>
      <c r="J40" s="6">
        <f t="shared" si="7"/>
        <v>-3872347.5865676221</v>
      </c>
      <c r="K40" s="6">
        <f t="shared" si="8"/>
        <v>-4253477.1174009554</v>
      </c>
      <c r="L40" s="6">
        <f t="shared" si="9"/>
        <v>-4439224.217400955</v>
      </c>
    </row>
    <row r="41" spans="2:12" hidden="1" x14ac:dyDescent="0.2">
      <c r="B41" s="9">
        <v>7</v>
      </c>
      <c r="C41" s="6">
        <f t="shared" si="0"/>
        <v>3686600.4865676221</v>
      </c>
      <c r="D41" s="6">
        <f t="shared" si="1"/>
        <v>2622139.0518178362</v>
      </c>
      <c r="E41" s="6">
        <f t="shared" si="2"/>
        <v>1064461.4347497858</v>
      </c>
      <c r="F41" s="6">
        <f t="shared" si="3"/>
        <v>136942857.08197844</v>
      </c>
      <c r="G41" s="6">
        <f t="shared" si="4"/>
        <v>185747.09999999998</v>
      </c>
      <c r="H41" s="6">
        <f t="shared" si="5"/>
        <v>566876.63083333336</v>
      </c>
      <c r="I41" s="6">
        <f t="shared" si="6"/>
        <v>-3686600.4865676221</v>
      </c>
      <c r="J41" s="6">
        <f t="shared" si="7"/>
        <v>-3872347.5865676221</v>
      </c>
      <c r="K41" s="6">
        <f t="shared" si="8"/>
        <v>-4253477.1174009554</v>
      </c>
      <c r="L41" s="6">
        <f t="shared" si="9"/>
        <v>-4439224.217400955</v>
      </c>
    </row>
    <row r="42" spans="2:12" hidden="1" x14ac:dyDescent="0.2">
      <c r="B42" s="9">
        <v>8</v>
      </c>
      <c r="C42" s="6">
        <f t="shared" si="0"/>
        <v>3686600.4865676221</v>
      </c>
      <c r="D42" s="6">
        <f t="shared" si="1"/>
        <v>2601914.2845575903</v>
      </c>
      <c r="E42" s="6">
        <f t="shared" si="2"/>
        <v>1084686.2020100318</v>
      </c>
      <c r="F42" s="6">
        <f t="shared" si="3"/>
        <v>135858170.8799684</v>
      </c>
      <c r="G42" s="6">
        <f t="shared" si="4"/>
        <v>185747.09999999998</v>
      </c>
      <c r="H42" s="6">
        <f t="shared" si="5"/>
        <v>566876.63083333336</v>
      </c>
      <c r="I42" s="6">
        <f t="shared" si="6"/>
        <v>-3686600.4865676221</v>
      </c>
      <c r="J42" s="6">
        <f t="shared" si="7"/>
        <v>-3872347.5865676221</v>
      </c>
      <c r="K42" s="6">
        <f t="shared" si="8"/>
        <v>-4253477.1174009554</v>
      </c>
      <c r="L42" s="6">
        <f t="shared" si="9"/>
        <v>-4439224.217400955</v>
      </c>
    </row>
    <row r="43" spans="2:12" hidden="1" x14ac:dyDescent="0.2">
      <c r="B43" s="9">
        <v>9</v>
      </c>
      <c r="C43" s="6">
        <f t="shared" si="0"/>
        <v>3686600.4865676221</v>
      </c>
      <c r="D43" s="6">
        <f t="shared" si="1"/>
        <v>2581305.2467193995</v>
      </c>
      <c r="E43" s="6">
        <f t="shared" si="2"/>
        <v>1105295.2398482226</v>
      </c>
      <c r="F43" s="6">
        <f t="shared" si="3"/>
        <v>134752875.64012018</v>
      </c>
      <c r="G43" s="6">
        <f t="shared" si="4"/>
        <v>185747.09999999998</v>
      </c>
      <c r="H43" s="6">
        <f t="shared" si="5"/>
        <v>566876.63083333336</v>
      </c>
      <c r="I43" s="6">
        <f t="shared" si="6"/>
        <v>-3686600.4865676221</v>
      </c>
      <c r="J43" s="6">
        <f t="shared" si="7"/>
        <v>-3872347.5865676221</v>
      </c>
      <c r="K43" s="6">
        <f t="shared" si="8"/>
        <v>-4253477.1174009554</v>
      </c>
      <c r="L43" s="6">
        <f t="shared" si="9"/>
        <v>-4439224.217400955</v>
      </c>
    </row>
    <row r="44" spans="2:12" hidden="1" x14ac:dyDescent="0.2">
      <c r="B44" s="9">
        <v>10</v>
      </c>
      <c r="C44" s="6">
        <f t="shared" si="0"/>
        <v>3686600.4865676221</v>
      </c>
      <c r="D44" s="6">
        <f t="shared" si="1"/>
        <v>2560304.6371622835</v>
      </c>
      <c r="E44" s="6">
        <f t="shared" si="2"/>
        <v>1126295.8494053385</v>
      </c>
      <c r="F44" s="6">
        <f t="shared" si="3"/>
        <v>133626579.79071485</v>
      </c>
      <c r="G44" s="6">
        <f t="shared" si="4"/>
        <v>185747.09999999998</v>
      </c>
      <c r="H44" s="6">
        <f t="shared" si="5"/>
        <v>566876.63083333336</v>
      </c>
      <c r="I44" s="6">
        <f t="shared" si="6"/>
        <v>-3686600.4865676221</v>
      </c>
      <c r="J44" s="6">
        <f t="shared" si="7"/>
        <v>-3872347.5865676221</v>
      </c>
      <c r="K44" s="6">
        <f t="shared" si="8"/>
        <v>-4253477.1174009554</v>
      </c>
      <c r="L44" s="6">
        <f t="shared" si="9"/>
        <v>-4439224.217400955</v>
      </c>
    </row>
    <row r="45" spans="2:12" hidden="1" x14ac:dyDescent="0.2">
      <c r="B45" s="9">
        <v>11</v>
      </c>
      <c r="C45" s="6">
        <f t="shared" si="0"/>
        <v>3686600.4865676221</v>
      </c>
      <c r="D45" s="6">
        <f t="shared" si="1"/>
        <v>2538905.0160235818</v>
      </c>
      <c r="E45" s="6">
        <f t="shared" si="2"/>
        <v>1147695.4705440402</v>
      </c>
      <c r="F45" s="6">
        <f t="shared" si="3"/>
        <v>132478884.3201708</v>
      </c>
      <c r="G45" s="6">
        <f t="shared" si="4"/>
        <v>185747.09999999998</v>
      </c>
      <c r="H45" s="6">
        <f t="shared" si="5"/>
        <v>566876.63083333336</v>
      </c>
      <c r="I45" s="6">
        <f t="shared" si="6"/>
        <v>-3686600.4865676221</v>
      </c>
      <c r="J45" s="6">
        <f t="shared" si="7"/>
        <v>-3872347.5865676221</v>
      </c>
      <c r="K45" s="6">
        <f t="shared" si="8"/>
        <v>-4253477.1174009554</v>
      </c>
      <c r="L45" s="6">
        <f t="shared" si="9"/>
        <v>-4439224.217400955</v>
      </c>
    </row>
    <row r="46" spans="2:12" hidden="1" x14ac:dyDescent="0.2">
      <c r="B46" s="9">
        <v>12</v>
      </c>
      <c r="C46" s="6">
        <f t="shared" si="0"/>
        <v>3686600.4865676221</v>
      </c>
      <c r="D46" s="6">
        <f t="shared" si="1"/>
        <v>2517098.802083245</v>
      </c>
      <c r="E46" s="6">
        <f t="shared" si="2"/>
        <v>1169501.684484377</v>
      </c>
      <c r="F46" s="6">
        <f t="shared" si="3"/>
        <v>131309382.63568643</v>
      </c>
      <c r="G46" s="6">
        <f t="shared" si="4"/>
        <v>185747.09999999998</v>
      </c>
      <c r="H46" s="6">
        <f t="shared" si="5"/>
        <v>566876.63083333336</v>
      </c>
      <c r="I46" s="6">
        <f t="shared" si="6"/>
        <v>-3686600.4865676221</v>
      </c>
      <c r="J46" s="6">
        <f t="shared" si="7"/>
        <v>-3872347.5865676221</v>
      </c>
      <c r="K46" s="6">
        <f t="shared" si="8"/>
        <v>-4253477.1174009554</v>
      </c>
      <c r="L46" s="6">
        <f t="shared" si="9"/>
        <v>-4439224.217400955</v>
      </c>
    </row>
    <row r="47" spans="2:12" hidden="1" x14ac:dyDescent="0.2">
      <c r="B47" s="9">
        <v>13</v>
      </c>
      <c r="C47" s="6">
        <f t="shared" si="0"/>
        <v>3686600.4865676221</v>
      </c>
      <c r="D47" s="6">
        <f t="shared" si="1"/>
        <v>2494878.2700780421</v>
      </c>
      <c r="E47" s="6">
        <f t="shared" si="2"/>
        <v>1191722.21648958</v>
      </c>
      <c r="F47" s="6">
        <f t="shared" si="3"/>
        <v>130117660.41919684</v>
      </c>
      <c r="G47" s="6">
        <f t="shared" si="4"/>
        <v>185747.09999999998</v>
      </c>
      <c r="H47" s="6">
        <f t="shared" si="5"/>
        <v>566876.63083333336</v>
      </c>
      <c r="I47" s="6">
        <f t="shared" si="6"/>
        <v>-3686600.4865676221</v>
      </c>
      <c r="J47" s="6">
        <f t="shared" si="7"/>
        <v>-3872347.5865676221</v>
      </c>
      <c r="K47" s="6">
        <f t="shared" si="8"/>
        <v>-4253477.1174009554</v>
      </c>
      <c r="L47" s="6">
        <f t="shared" si="9"/>
        <v>-4439224.217400955</v>
      </c>
    </row>
    <row r="48" spans="2:12" hidden="1" x14ac:dyDescent="0.2">
      <c r="B48" s="9">
        <v>14</v>
      </c>
      <c r="C48" s="6">
        <f t="shared" si="0"/>
        <v>3686600.4865676221</v>
      </c>
      <c r="D48" s="6">
        <f t="shared" si="1"/>
        <v>2472235.5479647401</v>
      </c>
      <c r="E48" s="6">
        <f t="shared" si="2"/>
        <v>1214364.938602882</v>
      </c>
      <c r="F48" s="6">
        <f t="shared" si="3"/>
        <v>128903295.48059396</v>
      </c>
      <c r="G48" s="6">
        <f t="shared" si="4"/>
        <v>185747.09999999998</v>
      </c>
      <c r="H48" s="6">
        <f t="shared" si="5"/>
        <v>566876.63083333336</v>
      </c>
      <c r="I48" s="6">
        <f t="shared" si="6"/>
        <v>-3686600.4865676221</v>
      </c>
      <c r="J48" s="6">
        <f t="shared" si="7"/>
        <v>-3872347.5865676221</v>
      </c>
      <c r="K48" s="6">
        <f t="shared" si="8"/>
        <v>-4253477.1174009554</v>
      </c>
      <c r="L48" s="6">
        <f t="shared" si="9"/>
        <v>-4439224.217400955</v>
      </c>
    </row>
    <row r="49" spans="2:12" hidden="1" x14ac:dyDescent="0.2">
      <c r="B49" s="9">
        <v>15</v>
      </c>
      <c r="C49" s="6">
        <f t="shared" si="0"/>
        <v>3686600.4865676221</v>
      </c>
      <c r="D49" s="6">
        <f t="shared" si="1"/>
        <v>2449162.6141312853</v>
      </c>
      <c r="E49" s="6">
        <f t="shared" si="2"/>
        <v>1237437.8724363367</v>
      </c>
      <c r="F49" s="6">
        <f t="shared" si="3"/>
        <v>127665857.60815763</v>
      </c>
      <c r="G49" s="6">
        <f t="shared" si="4"/>
        <v>185747.09999999998</v>
      </c>
      <c r="H49" s="6">
        <f t="shared" si="5"/>
        <v>566876.63083333336</v>
      </c>
      <c r="I49" s="6">
        <f t="shared" si="6"/>
        <v>-3686600.4865676221</v>
      </c>
      <c r="J49" s="6">
        <f t="shared" si="7"/>
        <v>-3872347.5865676221</v>
      </c>
      <c r="K49" s="6">
        <f t="shared" si="8"/>
        <v>-4253477.1174009554</v>
      </c>
      <c r="L49" s="6">
        <f t="shared" si="9"/>
        <v>-4439224.217400955</v>
      </c>
    </row>
    <row r="50" spans="2:12" hidden="1" x14ac:dyDescent="0.2">
      <c r="B50" s="9">
        <v>16</v>
      </c>
      <c r="C50" s="6">
        <f t="shared" si="0"/>
        <v>3686600.4865676221</v>
      </c>
      <c r="D50" s="6">
        <f t="shared" si="1"/>
        <v>2425651.2945549949</v>
      </c>
      <c r="E50" s="6">
        <f t="shared" si="2"/>
        <v>1260949.1920126271</v>
      </c>
      <c r="F50" s="6">
        <f t="shared" si="3"/>
        <v>126404908.41614501</v>
      </c>
      <c r="G50" s="6">
        <f t="shared" si="4"/>
        <v>185747.09999999998</v>
      </c>
      <c r="H50" s="6">
        <f t="shared" si="5"/>
        <v>566876.63083333336</v>
      </c>
      <c r="I50" s="6">
        <f t="shared" si="6"/>
        <v>-3686600.4865676221</v>
      </c>
      <c r="J50" s="6">
        <f t="shared" si="7"/>
        <v>-3872347.5865676221</v>
      </c>
      <c r="K50" s="6">
        <f t="shared" si="8"/>
        <v>-4253477.1174009554</v>
      </c>
      <c r="L50" s="6">
        <f t="shared" si="9"/>
        <v>-4439224.217400955</v>
      </c>
    </row>
    <row r="51" spans="2:12" hidden="1" x14ac:dyDescent="0.2">
      <c r="B51" s="9">
        <v>17</v>
      </c>
      <c r="C51" s="6">
        <f t="shared" si="0"/>
        <v>3686600.4865676221</v>
      </c>
      <c r="D51" s="6">
        <f t="shared" si="1"/>
        <v>2401693.2599067553</v>
      </c>
      <c r="E51" s="6">
        <f t="shared" si="2"/>
        <v>1284907.2266608668</v>
      </c>
      <c r="F51" s="6">
        <f t="shared" si="3"/>
        <v>125120001.18948415</v>
      </c>
      <c r="G51" s="6">
        <f t="shared" si="4"/>
        <v>185747.09999999998</v>
      </c>
      <c r="H51" s="6">
        <f t="shared" si="5"/>
        <v>566876.63083333336</v>
      </c>
      <c r="I51" s="6">
        <f t="shared" si="6"/>
        <v>-3686600.4865676221</v>
      </c>
      <c r="J51" s="6">
        <f t="shared" si="7"/>
        <v>-3872347.5865676221</v>
      </c>
      <c r="K51" s="6">
        <f t="shared" si="8"/>
        <v>-4253477.1174009554</v>
      </c>
      <c r="L51" s="6">
        <f t="shared" si="9"/>
        <v>-4439224.217400955</v>
      </c>
    </row>
    <row r="52" spans="2:12" hidden="1" x14ac:dyDescent="0.2">
      <c r="B52" s="9">
        <v>18</v>
      </c>
      <c r="C52" s="6">
        <f t="shared" si="0"/>
        <v>3686600.4865676221</v>
      </c>
      <c r="D52" s="6">
        <f t="shared" si="1"/>
        <v>2377280.0226001986</v>
      </c>
      <c r="E52" s="6">
        <f t="shared" si="2"/>
        <v>1309320.4639674234</v>
      </c>
      <c r="F52" s="6">
        <f t="shared" si="3"/>
        <v>123810680.72551672</v>
      </c>
      <c r="G52" s="6">
        <f t="shared" si="4"/>
        <v>185747.09999999998</v>
      </c>
      <c r="H52" s="6">
        <f t="shared" si="5"/>
        <v>566876.63083333336</v>
      </c>
      <c r="I52" s="6">
        <f t="shared" si="6"/>
        <v>-3686600.4865676221</v>
      </c>
      <c r="J52" s="6">
        <f t="shared" si="7"/>
        <v>-3872347.5865676221</v>
      </c>
      <c r="K52" s="6">
        <f t="shared" si="8"/>
        <v>-4253477.1174009554</v>
      </c>
      <c r="L52" s="6">
        <f t="shared" si="9"/>
        <v>-4439224.217400955</v>
      </c>
    </row>
    <row r="53" spans="2:12" hidden="1" x14ac:dyDescent="0.2">
      <c r="B53" s="9">
        <v>19</v>
      </c>
      <c r="C53" s="6">
        <f t="shared" si="0"/>
        <v>3686600.4865676221</v>
      </c>
      <c r="D53" s="6">
        <f t="shared" si="1"/>
        <v>2352402.9337848178</v>
      </c>
      <c r="E53" s="6">
        <f t="shared" si="2"/>
        <v>1334197.5527828042</v>
      </c>
      <c r="F53" s="6">
        <f t="shared" si="3"/>
        <v>122476483.17273392</v>
      </c>
      <c r="G53" s="6">
        <f t="shared" si="4"/>
        <v>185747.09999999998</v>
      </c>
      <c r="H53" s="6">
        <f t="shared" si="5"/>
        <v>566876.63083333336</v>
      </c>
      <c r="I53" s="6">
        <f t="shared" si="6"/>
        <v>-3686600.4865676221</v>
      </c>
      <c r="J53" s="6">
        <f t="shared" si="7"/>
        <v>-3872347.5865676221</v>
      </c>
      <c r="K53" s="6">
        <f t="shared" si="8"/>
        <v>-4253477.1174009554</v>
      </c>
      <c r="L53" s="6">
        <f t="shared" si="9"/>
        <v>-4439224.217400955</v>
      </c>
    </row>
    <row r="54" spans="2:12" hidden="1" x14ac:dyDescent="0.2">
      <c r="B54" s="9">
        <v>20</v>
      </c>
      <c r="C54" s="6">
        <f t="shared" si="0"/>
        <v>3686600.4865676221</v>
      </c>
      <c r="D54" s="6">
        <f t="shared" si="1"/>
        <v>2327053.1802819446</v>
      </c>
      <c r="E54" s="6">
        <f t="shared" si="2"/>
        <v>1359547.3062856775</v>
      </c>
      <c r="F54" s="6">
        <f t="shared" si="3"/>
        <v>121116935.86644824</v>
      </c>
      <c r="G54" s="6">
        <f t="shared" si="4"/>
        <v>185747.09999999998</v>
      </c>
      <c r="H54" s="6">
        <f t="shared" si="5"/>
        <v>566876.63083333336</v>
      </c>
      <c r="I54" s="6">
        <f t="shared" si="6"/>
        <v>-3686600.4865676221</v>
      </c>
      <c r="J54" s="6">
        <f t="shared" si="7"/>
        <v>-3872347.5865676221</v>
      </c>
      <c r="K54" s="6">
        <f t="shared" si="8"/>
        <v>-4253477.1174009554</v>
      </c>
      <c r="L54" s="6">
        <f t="shared" si="9"/>
        <v>-4439224.217400955</v>
      </c>
    </row>
    <row r="55" spans="2:12" hidden="1" x14ac:dyDescent="0.2">
      <c r="B55" s="9">
        <v>21</v>
      </c>
      <c r="C55" s="6">
        <f t="shared" si="0"/>
        <v>3686600.4865676221</v>
      </c>
      <c r="D55" s="6">
        <f t="shared" si="1"/>
        <v>2301221.7814625166</v>
      </c>
      <c r="E55" s="6">
        <f t="shared" si="2"/>
        <v>1385378.7051051054</v>
      </c>
      <c r="F55" s="6">
        <f t="shared" si="3"/>
        <v>119731557.16134313</v>
      </c>
      <c r="G55" s="6">
        <f t="shared" si="4"/>
        <v>185747.09999999998</v>
      </c>
      <c r="H55" s="6">
        <f t="shared" si="5"/>
        <v>566876.63083333336</v>
      </c>
      <c r="I55" s="6">
        <f t="shared" si="6"/>
        <v>-3686600.4865676221</v>
      </c>
      <c r="J55" s="6">
        <f t="shared" si="7"/>
        <v>-3872347.5865676221</v>
      </c>
      <c r="K55" s="6">
        <f t="shared" si="8"/>
        <v>-4253477.1174009554</v>
      </c>
      <c r="L55" s="6">
        <f t="shared" si="9"/>
        <v>-4439224.217400955</v>
      </c>
    </row>
    <row r="56" spans="2:12" hidden="1" x14ac:dyDescent="0.2">
      <c r="B56" s="9">
        <v>22</v>
      </c>
      <c r="C56" s="6">
        <f t="shared" si="0"/>
        <v>3686600.4865676221</v>
      </c>
      <c r="D56" s="6">
        <f t="shared" si="1"/>
        <v>2274899.5860655191</v>
      </c>
      <c r="E56" s="6">
        <f t="shared" si="2"/>
        <v>1411700.9005021029</v>
      </c>
      <c r="F56" s="6">
        <f t="shared" si="3"/>
        <v>118319856.26084103</v>
      </c>
      <c r="G56" s="6">
        <f t="shared" si="4"/>
        <v>185747.09999999998</v>
      </c>
      <c r="H56" s="6">
        <f t="shared" si="5"/>
        <v>566876.63083333336</v>
      </c>
      <c r="I56" s="6">
        <f t="shared" si="6"/>
        <v>-3686600.4865676221</v>
      </c>
      <c r="J56" s="6">
        <f t="shared" si="7"/>
        <v>-3872347.5865676221</v>
      </c>
      <c r="K56" s="6">
        <f t="shared" si="8"/>
        <v>-4253477.1174009554</v>
      </c>
      <c r="L56" s="6">
        <f t="shared" si="9"/>
        <v>-4439224.217400955</v>
      </c>
    </row>
    <row r="57" spans="2:12" hidden="1" x14ac:dyDescent="0.2">
      <c r="B57" s="9">
        <v>23</v>
      </c>
      <c r="C57" s="6">
        <f t="shared" si="0"/>
        <v>3686600.4865676221</v>
      </c>
      <c r="D57" s="6">
        <f t="shared" si="1"/>
        <v>2248077.2689559795</v>
      </c>
      <c r="E57" s="6">
        <f t="shared" si="2"/>
        <v>1438523.2176116426</v>
      </c>
      <c r="F57" s="6">
        <f t="shared" si="3"/>
        <v>116881333.04322939</v>
      </c>
      <c r="G57" s="6">
        <f t="shared" si="4"/>
        <v>185747.09999999998</v>
      </c>
      <c r="H57" s="6">
        <f t="shared" si="5"/>
        <v>566876.63083333336</v>
      </c>
      <c r="I57" s="6">
        <f t="shared" si="6"/>
        <v>-3686600.4865676221</v>
      </c>
      <c r="J57" s="6">
        <f t="shared" si="7"/>
        <v>-3872347.5865676221</v>
      </c>
      <c r="K57" s="6">
        <f t="shared" si="8"/>
        <v>-4253477.1174009554</v>
      </c>
      <c r="L57" s="6">
        <f t="shared" si="9"/>
        <v>-4439224.217400955</v>
      </c>
    </row>
    <row r="58" spans="2:12" hidden="1" x14ac:dyDescent="0.2">
      <c r="B58" s="9">
        <v>24</v>
      </c>
      <c r="C58" s="6">
        <f t="shared" si="0"/>
        <v>3686600.4865676221</v>
      </c>
      <c r="D58" s="6">
        <f t="shared" si="1"/>
        <v>2220745.3278213581</v>
      </c>
      <c r="E58" s="6">
        <f t="shared" si="2"/>
        <v>1465855.1587462639</v>
      </c>
      <c r="F58" s="6">
        <f t="shared" si="3"/>
        <v>115415477.88448313</v>
      </c>
      <c r="G58" s="6">
        <f t="shared" si="4"/>
        <v>185747.09999999998</v>
      </c>
      <c r="H58" s="6">
        <f t="shared" si="5"/>
        <v>566876.63083333336</v>
      </c>
      <c r="I58" s="6">
        <f t="shared" si="6"/>
        <v>-3686600.4865676221</v>
      </c>
      <c r="J58" s="6">
        <f t="shared" si="7"/>
        <v>-3872347.5865676221</v>
      </c>
      <c r="K58" s="6">
        <f t="shared" si="8"/>
        <v>-4253477.1174009554</v>
      </c>
      <c r="L58" s="6">
        <f t="shared" si="9"/>
        <v>-4439224.217400955</v>
      </c>
    </row>
    <row r="59" spans="2:12" hidden="1" x14ac:dyDescent="0.2">
      <c r="B59" s="9">
        <v>25</v>
      </c>
      <c r="C59" s="6">
        <f t="shared" si="0"/>
        <v>3686600.4865676221</v>
      </c>
      <c r="D59" s="6">
        <f t="shared" si="1"/>
        <v>2192894.0798051795</v>
      </c>
      <c r="E59" s="6">
        <f t="shared" si="2"/>
        <v>1493706.4067624426</v>
      </c>
      <c r="F59" s="6">
        <f t="shared" si="3"/>
        <v>113921771.47772069</v>
      </c>
      <c r="G59" s="6">
        <f t="shared" si="4"/>
        <v>185747.09999999998</v>
      </c>
      <c r="H59" s="6">
        <f t="shared" si="5"/>
        <v>566876.63083333336</v>
      </c>
      <c r="I59" s="6">
        <f t="shared" si="6"/>
        <v>-3686600.4865676221</v>
      </c>
      <c r="J59" s="6">
        <f t="shared" si="7"/>
        <v>-3872347.5865676221</v>
      </c>
      <c r="K59" s="6">
        <f t="shared" si="8"/>
        <v>-4253477.1174009554</v>
      </c>
      <c r="L59" s="6">
        <f t="shared" si="9"/>
        <v>-4439224.217400955</v>
      </c>
    </row>
    <row r="60" spans="2:12" hidden="1" x14ac:dyDescent="0.2">
      <c r="B60" s="9">
        <v>26</v>
      </c>
      <c r="C60" s="6">
        <f t="shared" si="0"/>
        <v>3686600.4865676221</v>
      </c>
      <c r="D60" s="6">
        <f t="shared" si="1"/>
        <v>2164513.6580766933</v>
      </c>
      <c r="E60" s="6">
        <f t="shared" si="2"/>
        <v>1522086.8284909287</v>
      </c>
      <c r="F60" s="6">
        <f t="shared" si="3"/>
        <v>112399684.64922976</v>
      </c>
      <c r="G60" s="6">
        <f t="shared" si="4"/>
        <v>185747.09999999998</v>
      </c>
      <c r="H60" s="6">
        <f t="shared" si="5"/>
        <v>566876.63083333336</v>
      </c>
      <c r="I60" s="6">
        <f t="shared" si="6"/>
        <v>-3686600.4865676221</v>
      </c>
      <c r="J60" s="6">
        <f t="shared" si="7"/>
        <v>-3872347.5865676221</v>
      </c>
      <c r="K60" s="6">
        <f t="shared" si="8"/>
        <v>-4253477.1174009554</v>
      </c>
      <c r="L60" s="6">
        <f t="shared" si="9"/>
        <v>-4439224.217400955</v>
      </c>
    </row>
    <row r="61" spans="2:12" hidden="1" x14ac:dyDescent="0.2">
      <c r="B61" s="9">
        <v>27</v>
      </c>
      <c r="C61" s="6">
        <f t="shared" si="0"/>
        <v>3686600.4865676221</v>
      </c>
      <c r="D61" s="6">
        <f t="shared" si="1"/>
        <v>2135594.0083353654</v>
      </c>
      <c r="E61" s="6">
        <f t="shared" si="2"/>
        <v>1551006.4782322566</v>
      </c>
      <c r="F61" s="6">
        <f t="shared" si="3"/>
        <v>110848678.17099752</v>
      </c>
      <c r="G61" s="6">
        <f t="shared" si="4"/>
        <v>185747.09999999998</v>
      </c>
      <c r="H61" s="6">
        <f t="shared" si="5"/>
        <v>566876.63083333336</v>
      </c>
      <c r="I61" s="6">
        <f t="shared" si="6"/>
        <v>-3686600.4865676221</v>
      </c>
      <c r="J61" s="6">
        <f t="shared" si="7"/>
        <v>-3872347.5865676221</v>
      </c>
      <c r="K61" s="6">
        <f t="shared" si="8"/>
        <v>-4253477.1174009554</v>
      </c>
      <c r="L61" s="6">
        <f t="shared" si="9"/>
        <v>-4439224.217400955</v>
      </c>
    </row>
    <row r="62" spans="2:12" hidden="1" x14ac:dyDescent="0.2">
      <c r="B62" s="9">
        <v>28</v>
      </c>
      <c r="C62" s="6">
        <f t="shared" si="0"/>
        <v>3686600.4865676221</v>
      </c>
      <c r="D62" s="6">
        <f t="shared" si="1"/>
        <v>2106124.8852489525</v>
      </c>
      <c r="E62" s="6">
        <f t="shared" si="2"/>
        <v>1580475.6013186695</v>
      </c>
      <c r="F62" s="6">
        <f t="shared" si="3"/>
        <v>109268202.56967884</v>
      </c>
      <c r="G62" s="6">
        <f t="shared" si="4"/>
        <v>185747.09999999998</v>
      </c>
      <c r="H62" s="6">
        <f t="shared" si="5"/>
        <v>566876.63083333336</v>
      </c>
      <c r="I62" s="6">
        <f t="shared" si="6"/>
        <v>-3686600.4865676221</v>
      </c>
      <c r="J62" s="6">
        <f t="shared" si="7"/>
        <v>-3872347.5865676221</v>
      </c>
      <c r="K62" s="6">
        <f t="shared" si="8"/>
        <v>-4253477.1174009554</v>
      </c>
      <c r="L62" s="6">
        <f t="shared" si="9"/>
        <v>-4439224.217400955</v>
      </c>
    </row>
    <row r="63" spans="2:12" hidden="1" x14ac:dyDescent="0.2">
      <c r="B63" s="9">
        <v>29</v>
      </c>
      <c r="C63" s="6">
        <f t="shared" si="0"/>
        <v>3686600.4865676221</v>
      </c>
      <c r="D63" s="6">
        <f t="shared" si="1"/>
        <v>2076095.848823898</v>
      </c>
      <c r="E63" s="6">
        <f t="shared" si="2"/>
        <v>1610504.637743724</v>
      </c>
      <c r="F63" s="6">
        <f t="shared" si="3"/>
        <v>107657697.93193512</v>
      </c>
      <c r="G63" s="6">
        <f t="shared" si="4"/>
        <v>185747.09999999998</v>
      </c>
      <c r="H63" s="6">
        <f t="shared" si="5"/>
        <v>566876.63083333336</v>
      </c>
      <c r="I63" s="6">
        <f t="shared" si="6"/>
        <v>-3686600.4865676221</v>
      </c>
      <c r="J63" s="6">
        <f t="shared" si="7"/>
        <v>-3872347.5865676221</v>
      </c>
      <c r="K63" s="6">
        <f t="shared" si="8"/>
        <v>-4253477.1174009554</v>
      </c>
      <c r="L63" s="6">
        <f t="shared" si="9"/>
        <v>-4439224.217400955</v>
      </c>
    </row>
    <row r="64" spans="2:12" hidden="1" x14ac:dyDescent="0.2">
      <c r="B64" s="9">
        <v>30</v>
      </c>
      <c r="C64" s="6">
        <f t="shared" si="0"/>
        <v>3686600.4865676221</v>
      </c>
      <c r="D64" s="6">
        <f t="shared" si="1"/>
        <v>2045496.2607067672</v>
      </c>
      <c r="E64" s="6">
        <f t="shared" si="2"/>
        <v>1641104.2258608548</v>
      </c>
      <c r="F64" s="6">
        <f t="shared" si="3"/>
        <v>106016593.70607427</v>
      </c>
      <c r="G64" s="6">
        <f t="shared" si="4"/>
        <v>185747.09999999998</v>
      </c>
      <c r="H64" s="6">
        <f t="shared" si="5"/>
        <v>566876.63083333336</v>
      </c>
      <c r="I64" s="6">
        <f t="shared" si="6"/>
        <v>-3686600.4865676221</v>
      </c>
      <c r="J64" s="6">
        <f t="shared" si="7"/>
        <v>-3872347.5865676221</v>
      </c>
      <c r="K64" s="6">
        <f t="shared" si="8"/>
        <v>-4253477.1174009554</v>
      </c>
      <c r="L64" s="6">
        <f t="shared" si="9"/>
        <v>-4439224.217400955</v>
      </c>
    </row>
    <row r="65" spans="2:12" hidden="1" x14ac:dyDescent="0.2">
      <c r="B65" s="9">
        <v>31</v>
      </c>
      <c r="C65" s="6">
        <f t="shared" si="0"/>
        <v>3686600.4865676221</v>
      </c>
      <c r="D65" s="6">
        <f t="shared" si="1"/>
        <v>2014315.2804154111</v>
      </c>
      <c r="E65" s="6">
        <f t="shared" si="2"/>
        <v>1672285.2061522109</v>
      </c>
      <c r="F65" s="6">
        <f t="shared" si="3"/>
        <v>104344308.49992205</v>
      </c>
      <c r="G65" s="6">
        <f t="shared" si="4"/>
        <v>185747.09999999998</v>
      </c>
      <c r="H65" s="6">
        <f t="shared" si="5"/>
        <v>566876.63083333336</v>
      </c>
      <c r="I65" s="6">
        <f t="shared" si="6"/>
        <v>-3686600.4865676221</v>
      </c>
      <c r="J65" s="6">
        <f t="shared" si="7"/>
        <v>-3872347.5865676221</v>
      </c>
      <c r="K65" s="6">
        <f t="shared" si="8"/>
        <v>-4253477.1174009554</v>
      </c>
      <c r="L65" s="6">
        <f t="shared" si="9"/>
        <v>-4439224.217400955</v>
      </c>
    </row>
    <row r="66" spans="2:12" hidden="1" x14ac:dyDescent="0.2">
      <c r="B66" s="9">
        <v>32</v>
      </c>
      <c r="C66" s="6">
        <f t="shared" si="0"/>
        <v>3686600.4865676221</v>
      </c>
      <c r="D66" s="6">
        <f t="shared" si="1"/>
        <v>1982541.8614985188</v>
      </c>
      <c r="E66" s="6">
        <f t="shared" si="2"/>
        <v>1704058.6250691032</v>
      </c>
      <c r="F66" s="6">
        <f t="shared" si="3"/>
        <v>102640249.87485296</v>
      </c>
      <c r="G66" s="6">
        <f t="shared" si="4"/>
        <v>185747.09999999998</v>
      </c>
      <c r="H66" s="6">
        <f t="shared" si="5"/>
        <v>566876.63083333336</v>
      </c>
      <c r="I66" s="6">
        <f t="shared" si="6"/>
        <v>-3686600.4865676221</v>
      </c>
      <c r="J66" s="6">
        <f t="shared" si="7"/>
        <v>-3872347.5865676221</v>
      </c>
      <c r="K66" s="6">
        <f t="shared" si="8"/>
        <v>-4253477.1174009554</v>
      </c>
      <c r="L66" s="6">
        <f t="shared" si="9"/>
        <v>-4439224.217400955</v>
      </c>
    </row>
    <row r="67" spans="2:12" hidden="1" x14ac:dyDescent="0.2">
      <c r="B67" s="9">
        <v>33</v>
      </c>
      <c r="C67" s="6">
        <f t="shared" ref="C67:C98" si="10">+IF(B67&gt;$C$10,0,$C$12)</f>
        <v>3686600.4865676221</v>
      </c>
      <c r="D67" s="6">
        <f t="shared" si="1"/>
        <v>1950164.7476222061</v>
      </c>
      <c r="E67" s="6">
        <f t="shared" ref="E67:E98" si="11">+IF(B67&lt;=$C$10,C67-D67,0)</f>
        <v>1736435.7389454159</v>
      </c>
      <c r="F67" s="6">
        <f t="shared" ref="F67:F98" si="12">+IF(B67&lt;=$C$10,F66-E67,0)</f>
        <v>100903814.13590755</v>
      </c>
      <c r="G67" s="6">
        <f t="shared" si="4"/>
        <v>185747.09999999998</v>
      </c>
      <c r="H67" s="6">
        <f t="shared" si="5"/>
        <v>566876.63083333336</v>
      </c>
      <c r="I67" s="6">
        <f t="shared" si="6"/>
        <v>-3686600.4865676221</v>
      </c>
      <c r="J67" s="6">
        <f t="shared" si="7"/>
        <v>-3872347.5865676221</v>
      </c>
      <c r="K67" s="6">
        <f t="shared" si="8"/>
        <v>-4253477.1174009554</v>
      </c>
      <c r="L67" s="6">
        <f t="shared" si="9"/>
        <v>-4439224.217400955</v>
      </c>
    </row>
    <row r="68" spans="2:12" hidden="1" x14ac:dyDescent="0.2">
      <c r="B68" s="9">
        <v>34</v>
      </c>
      <c r="C68" s="6">
        <f t="shared" si="10"/>
        <v>3686600.4865676221</v>
      </c>
      <c r="D68" s="6">
        <f t="shared" ref="D68:D99" si="13">+IF(B68&lt;=$C$10,F67*$C$11,0)</f>
        <v>1917172.4685822434</v>
      </c>
      <c r="E68" s="6">
        <f t="shared" si="11"/>
        <v>1769428.0179853786</v>
      </c>
      <c r="F68" s="6">
        <f t="shared" si="12"/>
        <v>99134386.117922172</v>
      </c>
      <c r="G68" s="6">
        <f t="shared" si="4"/>
        <v>185747.09999999998</v>
      </c>
      <c r="H68" s="6">
        <f t="shared" si="5"/>
        <v>566876.63083333336</v>
      </c>
      <c r="I68" s="6">
        <f t="shared" si="6"/>
        <v>-3686600.4865676221</v>
      </c>
      <c r="J68" s="6">
        <f t="shared" si="7"/>
        <v>-3872347.5865676221</v>
      </c>
      <c r="K68" s="6">
        <f t="shared" si="8"/>
        <v>-4253477.1174009554</v>
      </c>
      <c r="L68" s="6">
        <f t="shared" si="9"/>
        <v>-4439224.217400955</v>
      </c>
    </row>
    <row r="69" spans="2:12" hidden="1" x14ac:dyDescent="0.2">
      <c r="B69" s="9">
        <v>35</v>
      </c>
      <c r="C69" s="6">
        <f t="shared" si="10"/>
        <v>3686600.4865676221</v>
      </c>
      <c r="D69" s="6">
        <f t="shared" si="13"/>
        <v>1883553.3362405212</v>
      </c>
      <c r="E69" s="6">
        <f t="shared" si="11"/>
        <v>1803047.1503271009</v>
      </c>
      <c r="F69" s="6">
        <f t="shared" si="12"/>
        <v>97331338.967595071</v>
      </c>
      <c r="G69" s="6">
        <f t="shared" si="4"/>
        <v>185747.09999999998</v>
      </c>
      <c r="H69" s="6">
        <f t="shared" si="5"/>
        <v>566876.63083333336</v>
      </c>
      <c r="I69" s="6">
        <f t="shared" si="6"/>
        <v>-3686600.4865676221</v>
      </c>
      <c r="J69" s="6">
        <f t="shared" si="7"/>
        <v>-3872347.5865676221</v>
      </c>
      <c r="K69" s="6">
        <f t="shared" si="8"/>
        <v>-4253477.1174009554</v>
      </c>
      <c r="L69" s="6">
        <f t="shared" si="9"/>
        <v>-4439224.217400955</v>
      </c>
    </row>
    <row r="70" spans="2:12" hidden="1" x14ac:dyDescent="0.2">
      <c r="B70" s="9">
        <v>36</v>
      </c>
      <c r="C70" s="6">
        <f t="shared" si="10"/>
        <v>3686600.4865676221</v>
      </c>
      <c r="D70" s="6">
        <f t="shared" si="13"/>
        <v>1849295.4403843062</v>
      </c>
      <c r="E70" s="6">
        <f t="shared" si="11"/>
        <v>1837305.0461833158</v>
      </c>
      <c r="F70" s="6">
        <f t="shared" si="12"/>
        <v>95494033.921411753</v>
      </c>
      <c r="G70" s="6">
        <f t="shared" si="4"/>
        <v>185747.09999999998</v>
      </c>
      <c r="H70" s="6">
        <f t="shared" si="5"/>
        <v>566876.63083333336</v>
      </c>
      <c r="I70" s="6">
        <f t="shared" si="6"/>
        <v>-3686600.4865676221</v>
      </c>
      <c r="J70" s="6">
        <f t="shared" si="7"/>
        <v>-3872347.5865676221</v>
      </c>
      <c r="K70" s="6">
        <f t="shared" si="8"/>
        <v>-4253477.1174009554</v>
      </c>
      <c r="L70" s="6">
        <f t="shared" si="9"/>
        <v>-4439224.217400955</v>
      </c>
    </row>
    <row r="71" spans="2:12" hidden="1" x14ac:dyDescent="0.2">
      <c r="B71" s="9">
        <v>37</v>
      </c>
      <c r="C71" s="6">
        <f t="shared" si="10"/>
        <v>3686600.4865676221</v>
      </c>
      <c r="D71" s="6">
        <f t="shared" si="13"/>
        <v>1814386.6445068233</v>
      </c>
      <c r="E71" s="6">
        <f t="shared" si="11"/>
        <v>1872213.8420607988</v>
      </c>
      <c r="F71" s="6">
        <f t="shared" si="12"/>
        <v>93621820.079350948</v>
      </c>
      <c r="G71" s="6">
        <f t="shared" si="4"/>
        <v>185747.09999999998</v>
      </c>
      <c r="H71" s="6">
        <f t="shared" si="5"/>
        <v>566876.63083333336</v>
      </c>
      <c r="I71" s="6">
        <f t="shared" si="6"/>
        <v>-3686600.4865676221</v>
      </c>
      <c r="J71" s="6">
        <f t="shared" si="7"/>
        <v>-3872347.5865676221</v>
      </c>
      <c r="K71" s="6">
        <f t="shared" si="8"/>
        <v>-4253477.1174009554</v>
      </c>
      <c r="L71" s="6">
        <f t="shared" si="9"/>
        <v>-4439224.217400955</v>
      </c>
    </row>
    <row r="72" spans="2:12" hidden="1" x14ac:dyDescent="0.2">
      <c r="B72" s="9">
        <v>38</v>
      </c>
      <c r="C72" s="6">
        <f t="shared" si="10"/>
        <v>3686600.4865676221</v>
      </c>
      <c r="D72" s="6">
        <f t="shared" si="13"/>
        <v>1778814.5815076679</v>
      </c>
      <c r="E72" s="6">
        <f t="shared" si="11"/>
        <v>1907785.9050599542</v>
      </c>
      <c r="F72" s="6">
        <f t="shared" si="12"/>
        <v>91714034.174291</v>
      </c>
      <c r="G72" s="6">
        <f t="shared" si="4"/>
        <v>185747.09999999998</v>
      </c>
      <c r="H72" s="6">
        <f t="shared" si="5"/>
        <v>566876.63083333336</v>
      </c>
      <c r="I72" s="6">
        <f t="shared" si="6"/>
        <v>-3686600.4865676221</v>
      </c>
      <c r="J72" s="6">
        <f t="shared" si="7"/>
        <v>-3872347.5865676221</v>
      </c>
      <c r="K72" s="6">
        <f t="shared" si="8"/>
        <v>-4253477.1174009554</v>
      </c>
      <c r="L72" s="6">
        <f t="shared" si="9"/>
        <v>-4439224.217400955</v>
      </c>
    </row>
    <row r="73" spans="2:12" hidden="1" x14ac:dyDescent="0.2">
      <c r="B73" s="9">
        <v>39</v>
      </c>
      <c r="C73" s="6">
        <f t="shared" si="10"/>
        <v>3686600.4865676221</v>
      </c>
      <c r="D73" s="6">
        <f t="shared" si="13"/>
        <v>1742566.649311529</v>
      </c>
      <c r="E73" s="6">
        <f t="shared" si="11"/>
        <v>1944033.837256093</v>
      </c>
      <c r="F73" s="6">
        <f t="shared" si="12"/>
        <v>89770000.337034911</v>
      </c>
      <c r="G73" s="6">
        <f t="shared" si="4"/>
        <v>185747.09999999998</v>
      </c>
      <c r="H73" s="6">
        <f t="shared" si="5"/>
        <v>566876.63083333336</v>
      </c>
      <c r="I73" s="6">
        <f t="shared" si="6"/>
        <v>-3686600.4865676221</v>
      </c>
      <c r="J73" s="6">
        <f t="shared" si="7"/>
        <v>-3872347.5865676221</v>
      </c>
      <c r="K73" s="6">
        <f t="shared" si="8"/>
        <v>-4253477.1174009554</v>
      </c>
      <c r="L73" s="6">
        <f t="shared" si="9"/>
        <v>-4439224.217400955</v>
      </c>
    </row>
    <row r="74" spans="2:12" hidden="1" x14ac:dyDescent="0.2">
      <c r="B74" s="9">
        <v>40</v>
      </c>
      <c r="C74" s="6">
        <f t="shared" si="10"/>
        <v>3686600.4865676221</v>
      </c>
      <c r="D74" s="6">
        <f t="shared" si="13"/>
        <v>1705630.0064036632</v>
      </c>
      <c r="E74" s="6">
        <f t="shared" si="11"/>
        <v>1980970.4801639589</v>
      </c>
      <c r="F74" s="6">
        <f t="shared" si="12"/>
        <v>87789029.856870949</v>
      </c>
      <c r="G74" s="6">
        <f t="shared" si="4"/>
        <v>185747.09999999998</v>
      </c>
      <c r="H74" s="6">
        <f t="shared" si="5"/>
        <v>566876.63083333336</v>
      </c>
      <c r="I74" s="6">
        <f t="shared" si="6"/>
        <v>-3686600.4865676221</v>
      </c>
      <c r="J74" s="6">
        <f t="shared" si="7"/>
        <v>-3872347.5865676221</v>
      </c>
      <c r="K74" s="6">
        <f t="shared" si="8"/>
        <v>-4253477.1174009554</v>
      </c>
      <c r="L74" s="6">
        <f t="shared" si="9"/>
        <v>-4439224.217400955</v>
      </c>
    </row>
    <row r="75" spans="2:12" hidden="1" x14ac:dyDescent="0.2">
      <c r="B75" s="9">
        <v>41</v>
      </c>
      <c r="C75" s="6">
        <f t="shared" si="10"/>
        <v>3686600.4865676221</v>
      </c>
      <c r="D75" s="6">
        <f t="shared" si="13"/>
        <v>1667991.5672805479</v>
      </c>
      <c r="E75" s="6">
        <f t="shared" si="11"/>
        <v>2018608.9192870741</v>
      </c>
      <c r="F75" s="6">
        <f t="shared" si="12"/>
        <v>85770420.937583879</v>
      </c>
      <c r="G75" s="6">
        <f t="shared" si="4"/>
        <v>185747.09999999998</v>
      </c>
      <c r="H75" s="6">
        <f t="shared" si="5"/>
        <v>566876.63083333336</v>
      </c>
      <c r="I75" s="6">
        <f t="shared" si="6"/>
        <v>-3686600.4865676221</v>
      </c>
      <c r="J75" s="6">
        <f t="shared" si="7"/>
        <v>-3872347.5865676221</v>
      </c>
      <c r="K75" s="6">
        <f t="shared" si="8"/>
        <v>-4253477.1174009554</v>
      </c>
      <c r="L75" s="6">
        <f t="shared" si="9"/>
        <v>-4439224.217400955</v>
      </c>
    </row>
    <row r="76" spans="2:12" hidden="1" x14ac:dyDescent="0.2">
      <c r="B76" s="9">
        <v>42</v>
      </c>
      <c r="C76" s="6">
        <f t="shared" si="10"/>
        <v>3686600.4865676221</v>
      </c>
      <c r="D76" s="6">
        <f t="shared" si="13"/>
        <v>1629637.9978140937</v>
      </c>
      <c r="E76" s="6">
        <f t="shared" si="11"/>
        <v>2056962.4887535283</v>
      </c>
      <c r="F76" s="6">
        <f t="shared" si="12"/>
        <v>83713458.448830351</v>
      </c>
      <c r="G76" s="6">
        <f t="shared" si="4"/>
        <v>185747.09999999998</v>
      </c>
      <c r="H76" s="6">
        <f t="shared" si="5"/>
        <v>566876.63083333336</v>
      </c>
      <c r="I76" s="6">
        <f t="shared" si="6"/>
        <v>-3686600.4865676221</v>
      </c>
      <c r="J76" s="6">
        <f t="shared" si="7"/>
        <v>-3872347.5865676221</v>
      </c>
      <c r="K76" s="6">
        <f t="shared" si="8"/>
        <v>-4253477.1174009554</v>
      </c>
      <c r="L76" s="6">
        <f t="shared" si="9"/>
        <v>-4439224.217400955</v>
      </c>
    </row>
    <row r="77" spans="2:12" hidden="1" x14ac:dyDescent="0.2">
      <c r="B77" s="9">
        <v>43</v>
      </c>
      <c r="C77" s="6">
        <f t="shared" si="10"/>
        <v>3686600.4865676221</v>
      </c>
      <c r="D77" s="6">
        <f t="shared" si="13"/>
        <v>1590555.7105277767</v>
      </c>
      <c r="E77" s="6">
        <f t="shared" si="11"/>
        <v>2096044.7760398453</v>
      </c>
      <c r="F77" s="6">
        <f t="shared" si="12"/>
        <v>81617413.672790512</v>
      </c>
      <c r="G77" s="6">
        <f t="shared" si="4"/>
        <v>185747.09999999998</v>
      </c>
      <c r="H77" s="6">
        <f t="shared" si="5"/>
        <v>566876.63083333336</v>
      </c>
      <c r="I77" s="6">
        <f t="shared" si="6"/>
        <v>-3686600.4865676221</v>
      </c>
      <c r="J77" s="6">
        <f t="shared" si="7"/>
        <v>-3872347.5865676221</v>
      </c>
      <c r="K77" s="6">
        <f t="shared" si="8"/>
        <v>-4253477.1174009554</v>
      </c>
      <c r="L77" s="6">
        <f t="shared" si="9"/>
        <v>-4439224.217400955</v>
      </c>
    </row>
    <row r="78" spans="2:12" hidden="1" x14ac:dyDescent="0.2">
      <c r="B78" s="9">
        <v>44</v>
      </c>
      <c r="C78" s="6">
        <f t="shared" si="10"/>
        <v>3686600.4865676221</v>
      </c>
      <c r="D78" s="6">
        <f t="shared" si="13"/>
        <v>1550730.8597830196</v>
      </c>
      <c r="E78" s="6">
        <f t="shared" si="11"/>
        <v>2135869.6267846022</v>
      </c>
      <c r="F78" s="6">
        <f t="shared" si="12"/>
        <v>79481544.046005905</v>
      </c>
      <c r="G78" s="6">
        <f t="shared" si="4"/>
        <v>185747.09999999998</v>
      </c>
      <c r="H78" s="6">
        <f t="shared" si="5"/>
        <v>566876.63083333336</v>
      </c>
      <c r="I78" s="6">
        <f t="shared" si="6"/>
        <v>-3686600.4865676221</v>
      </c>
      <c r="J78" s="6">
        <f t="shared" si="7"/>
        <v>-3872347.5865676221</v>
      </c>
      <c r="K78" s="6">
        <f t="shared" si="8"/>
        <v>-4253477.1174009554</v>
      </c>
      <c r="L78" s="6">
        <f t="shared" si="9"/>
        <v>-4439224.217400955</v>
      </c>
    </row>
    <row r="79" spans="2:12" hidden="1" x14ac:dyDescent="0.2">
      <c r="B79" s="9">
        <v>45</v>
      </c>
      <c r="C79" s="6">
        <f t="shared" si="10"/>
        <v>3686600.4865676221</v>
      </c>
      <c r="D79" s="6">
        <f t="shared" si="13"/>
        <v>1510149.3368741123</v>
      </c>
      <c r="E79" s="6">
        <f t="shared" si="11"/>
        <v>2176451.1496935096</v>
      </c>
      <c r="F79" s="6">
        <f t="shared" si="12"/>
        <v>77305092.896312401</v>
      </c>
      <c r="G79" s="6">
        <f t="shared" si="4"/>
        <v>185747.09999999998</v>
      </c>
      <c r="H79" s="6">
        <f t="shared" si="5"/>
        <v>566876.63083333336</v>
      </c>
      <c r="I79" s="6">
        <f t="shared" si="6"/>
        <v>-3686600.4865676221</v>
      </c>
      <c r="J79" s="6">
        <f t="shared" si="7"/>
        <v>-3872347.5865676221</v>
      </c>
      <c r="K79" s="6">
        <f t="shared" si="8"/>
        <v>-4253477.1174009554</v>
      </c>
      <c r="L79" s="6">
        <f t="shared" si="9"/>
        <v>-4439224.217400955</v>
      </c>
    </row>
    <row r="80" spans="2:12" hidden="1" x14ac:dyDescent="0.2">
      <c r="B80" s="9">
        <v>46</v>
      </c>
      <c r="C80" s="6">
        <f t="shared" si="10"/>
        <v>3686600.4865676221</v>
      </c>
      <c r="D80" s="6">
        <f t="shared" si="13"/>
        <v>1468796.7650299356</v>
      </c>
      <c r="E80" s="6">
        <f t="shared" si="11"/>
        <v>2217803.7215376864</v>
      </c>
      <c r="F80" s="6">
        <f t="shared" si="12"/>
        <v>75087289.174774721</v>
      </c>
      <c r="G80" s="6">
        <f t="shared" si="4"/>
        <v>185747.09999999998</v>
      </c>
      <c r="H80" s="6">
        <f t="shared" si="5"/>
        <v>566876.63083333336</v>
      </c>
      <c r="I80" s="6">
        <f t="shared" si="6"/>
        <v>-3686600.4865676221</v>
      </c>
      <c r="J80" s="6">
        <f t="shared" si="7"/>
        <v>-3872347.5865676221</v>
      </c>
      <c r="K80" s="6">
        <f t="shared" si="8"/>
        <v>-4253477.1174009554</v>
      </c>
      <c r="L80" s="6">
        <f t="shared" si="9"/>
        <v>-4439224.217400955</v>
      </c>
    </row>
    <row r="81" spans="2:12" hidden="1" x14ac:dyDescent="0.2">
      <c r="B81" s="9">
        <v>47</v>
      </c>
      <c r="C81" s="6">
        <f t="shared" si="10"/>
        <v>3686600.4865676221</v>
      </c>
      <c r="D81" s="6">
        <f t="shared" si="13"/>
        <v>1426658.4943207197</v>
      </c>
      <c r="E81" s="6">
        <f t="shared" si="11"/>
        <v>2259941.9922469025</v>
      </c>
      <c r="F81" s="6">
        <f t="shared" si="12"/>
        <v>72827347.182527825</v>
      </c>
      <c r="G81" s="6">
        <f t="shared" si="4"/>
        <v>185747.09999999998</v>
      </c>
      <c r="H81" s="6">
        <f t="shared" si="5"/>
        <v>566876.63083333336</v>
      </c>
      <c r="I81" s="6">
        <f t="shared" si="6"/>
        <v>-3686600.4865676221</v>
      </c>
      <c r="J81" s="6">
        <f t="shared" si="7"/>
        <v>-3872347.5865676221</v>
      </c>
      <c r="K81" s="6">
        <f t="shared" si="8"/>
        <v>-4253477.1174009554</v>
      </c>
      <c r="L81" s="6">
        <f t="shared" si="9"/>
        <v>-4439224.217400955</v>
      </c>
    </row>
    <row r="82" spans="2:12" hidden="1" x14ac:dyDescent="0.2">
      <c r="B82" s="9">
        <v>48</v>
      </c>
      <c r="C82" s="6">
        <f t="shared" si="10"/>
        <v>3686600.4865676221</v>
      </c>
      <c r="D82" s="6">
        <f t="shared" si="13"/>
        <v>1383719.5964680286</v>
      </c>
      <c r="E82" s="6">
        <f t="shared" si="11"/>
        <v>2302880.8900995934</v>
      </c>
      <c r="F82" s="6">
        <f t="shared" si="12"/>
        <v>70524466.292428225</v>
      </c>
      <c r="G82" s="6">
        <f t="shared" si="4"/>
        <v>185747.09999999998</v>
      </c>
      <c r="H82" s="6">
        <f t="shared" si="5"/>
        <v>566876.63083333336</v>
      </c>
      <c r="I82" s="6">
        <f t="shared" si="6"/>
        <v>-3686600.4865676221</v>
      </c>
      <c r="J82" s="6">
        <f t="shared" si="7"/>
        <v>-3872347.5865676221</v>
      </c>
      <c r="K82" s="6">
        <f t="shared" si="8"/>
        <v>-4253477.1174009554</v>
      </c>
      <c r="L82" s="6">
        <f t="shared" si="9"/>
        <v>-4439224.217400955</v>
      </c>
    </row>
    <row r="83" spans="2:12" hidden="1" x14ac:dyDescent="0.2">
      <c r="B83" s="9">
        <v>49</v>
      </c>
      <c r="C83" s="6">
        <f t="shared" si="10"/>
        <v>3686600.4865676221</v>
      </c>
      <c r="D83" s="6">
        <f t="shared" si="13"/>
        <v>1339964.8595561362</v>
      </c>
      <c r="E83" s="6">
        <f t="shared" si="11"/>
        <v>2346635.6270114859</v>
      </c>
      <c r="F83" s="6">
        <f t="shared" si="12"/>
        <v>68177830.665416732</v>
      </c>
      <c r="G83" s="6">
        <f t="shared" si="4"/>
        <v>185747.09999999998</v>
      </c>
      <c r="H83" s="6">
        <f t="shared" si="5"/>
        <v>566876.63083333336</v>
      </c>
      <c r="I83" s="6">
        <f t="shared" si="6"/>
        <v>-3686600.4865676221</v>
      </c>
      <c r="J83" s="6">
        <f t="shared" si="7"/>
        <v>-3872347.5865676221</v>
      </c>
      <c r="K83" s="6">
        <f t="shared" si="8"/>
        <v>-4253477.1174009554</v>
      </c>
      <c r="L83" s="6">
        <f t="shared" si="9"/>
        <v>-4439224.217400955</v>
      </c>
    </row>
    <row r="84" spans="2:12" hidden="1" x14ac:dyDescent="0.2">
      <c r="B84" s="9">
        <v>50</v>
      </c>
      <c r="C84" s="6">
        <f t="shared" si="10"/>
        <v>3686600.4865676221</v>
      </c>
      <c r="D84" s="6">
        <f t="shared" si="13"/>
        <v>1295378.7826429179</v>
      </c>
      <c r="E84" s="6">
        <f t="shared" si="11"/>
        <v>2391221.7039247043</v>
      </c>
      <c r="F84" s="6">
        <f t="shared" si="12"/>
        <v>65786608.961492032</v>
      </c>
      <c r="G84" s="6">
        <f t="shared" si="4"/>
        <v>185747.09999999998</v>
      </c>
      <c r="H84" s="6">
        <f t="shared" si="5"/>
        <v>566876.63083333336</v>
      </c>
      <c r="I84" s="6">
        <f t="shared" si="6"/>
        <v>-3686600.4865676221</v>
      </c>
      <c r="J84" s="6">
        <f t="shared" si="7"/>
        <v>-3872347.5865676221</v>
      </c>
      <c r="K84" s="6">
        <f t="shared" si="8"/>
        <v>-4253477.1174009554</v>
      </c>
      <c r="L84" s="6">
        <f t="shared" si="9"/>
        <v>-4439224.217400955</v>
      </c>
    </row>
    <row r="85" spans="2:12" hidden="1" x14ac:dyDescent="0.2">
      <c r="B85" s="9">
        <v>51</v>
      </c>
      <c r="C85" s="6">
        <f t="shared" si="10"/>
        <v>3686600.4865676221</v>
      </c>
      <c r="D85" s="6">
        <f t="shared" si="13"/>
        <v>1249945.5702683486</v>
      </c>
      <c r="E85" s="6">
        <f t="shared" si="11"/>
        <v>2436654.9162992733</v>
      </c>
      <c r="F85" s="6">
        <f t="shared" si="12"/>
        <v>63349954.045192756</v>
      </c>
      <c r="G85" s="6">
        <f t="shared" si="4"/>
        <v>185747.09999999998</v>
      </c>
      <c r="H85" s="6">
        <f t="shared" si="5"/>
        <v>566876.63083333336</v>
      </c>
      <c r="I85" s="6">
        <f t="shared" si="6"/>
        <v>-3686600.4865676221</v>
      </c>
      <c r="J85" s="6">
        <f t="shared" si="7"/>
        <v>-3872347.5865676221</v>
      </c>
      <c r="K85" s="6">
        <f t="shared" si="8"/>
        <v>-4253477.1174009554</v>
      </c>
      <c r="L85" s="6">
        <f t="shared" si="9"/>
        <v>-4439224.217400955</v>
      </c>
    </row>
    <row r="86" spans="2:12" hidden="1" x14ac:dyDescent="0.2">
      <c r="B86" s="9">
        <v>52</v>
      </c>
      <c r="C86" s="6">
        <f t="shared" si="10"/>
        <v>3686600.4865676221</v>
      </c>
      <c r="D86" s="6">
        <f t="shared" si="13"/>
        <v>1203649.1268586623</v>
      </c>
      <c r="E86" s="6">
        <f t="shared" si="11"/>
        <v>2482951.3597089597</v>
      </c>
      <c r="F86" s="6">
        <f t="shared" si="12"/>
        <v>60867002.685483798</v>
      </c>
      <c r="G86" s="6">
        <f t="shared" si="4"/>
        <v>185747.09999999998</v>
      </c>
      <c r="H86" s="6">
        <f t="shared" si="5"/>
        <v>566876.63083333336</v>
      </c>
      <c r="I86" s="6">
        <f t="shared" si="6"/>
        <v>-3686600.4865676221</v>
      </c>
      <c r="J86" s="6">
        <f t="shared" si="7"/>
        <v>-3872347.5865676221</v>
      </c>
      <c r="K86" s="6">
        <f t="shared" si="8"/>
        <v>-4253477.1174009554</v>
      </c>
      <c r="L86" s="6">
        <f t="shared" si="9"/>
        <v>-4439224.217400955</v>
      </c>
    </row>
    <row r="87" spans="2:12" hidden="1" x14ac:dyDescent="0.2">
      <c r="B87" s="9">
        <v>53</v>
      </c>
      <c r="C87" s="6">
        <f t="shared" si="10"/>
        <v>3686600.4865676221</v>
      </c>
      <c r="D87" s="6">
        <f t="shared" si="13"/>
        <v>1156473.0510241922</v>
      </c>
      <c r="E87" s="6">
        <f t="shared" si="11"/>
        <v>2530127.43554343</v>
      </c>
      <c r="F87" s="6">
        <f t="shared" si="12"/>
        <v>58336875.249940366</v>
      </c>
      <c r="G87" s="6">
        <f t="shared" si="4"/>
        <v>185747.09999999998</v>
      </c>
      <c r="H87" s="6">
        <f t="shared" si="5"/>
        <v>566876.63083333336</v>
      </c>
      <c r="I87" s="6">
        <f t="shared" si="6"/>
        <v>-3686600.4865676221</v>
      </c>
      <c r="J87" s="6">
        <f t="shared" si="7"/>
        <v>-3872347.5865676221</v>
      </c>
      <c r="K87" s="6">
        <f t="shared" si="8"/>
        <v>-4253477.1174009554</v>
      </c>
      <c r="L87" s="6">
        <f t="shared" si="9"/>
        <v>-4439224.217400955</v>
      </c>
    </row>
    <row r="88" spans="2:12" hidden="1" x14ac:dyDescent="0.2">
      <c r="B88" s="9">
        <v>54</v>
      </c>
      <c r="C88" s="6">
        <f t="shared" si="10"/>
        <v>3686600.4865676221</v>
      </c>
      <c r="D88" s="6">
        <f t="shared" si="13"/>
        <v>1108400.6297488669</v>
      </c>
      <c r="E88" s="6">
        <f t="shared" si="11"/>
        <v>2578199.8568187552</v>
      </c>
      <c r="F88" s="6">
        <f t="shared" si="12"/>
        <v>55758675.393121608</v>
      </c>
      <c r="G88" s="6">
        <f t="shared" si="4"/>
        <v>185747.09999999998</v>
      </c>
      <c r="H88" s="6">
        <f t="shared" si="5"/>
        <v>566876.63083333336</v>
      </c>
      <c r="I88" s="6">
        <f t="shared" si="6"/>
        <v>-3686600.4865676221</v>
      </c>
      <c r="J88" s="6">
        <f t="shared" si="7"/>
        <v>-3872347.5865676221</v>
      </c>
      <c r="K88" s="6">
        <f t="shared" si="8"/>
        <v>-4253477.1174009554</v>
      </c>
      <c r="L88" s="6">
        <f t="shared" si="9"/>
        <v>-4439224.217400955</v>
      </c>
    </row>
    <row r="89" spans="2:12" hidden="1" x14ac:dyDescent="0.2">
      <c r="B89" s="9">
        <v>55</v>
      </c>
      <c r="C89" s="6">
        <f t="shared" si="10"/>
        <v>3686600.4865676221</v>
      </c>
      <c r="D89" s="6">
        <f t="shared" si="13"/>
        <v>1059414.8324693106</v>
      </c>
      <c r="E89" s="6">
        <f t="shared" si="11"/>
        <v>2627185.6540983114</v>
      </c>
      <c r="F89" s="6">
        <f t="shared" si="12"/>
        <v>53131489.739023298</v>
      </c>
      <c r="G89" s="6">
        <f t="shared" si="4"/>
        <v>185747.09999999998</v>
      </c>
      <c r="H89" s="6">
        <f t="shared" si="5"/>
        <v>566876.63083333336</v>
      </c>
      <c r="I89" s="6">
        <f t="shared" si="6"/>
        <v>-3686600.4865676221</v>
      </c>
      <c r="J89" s="6">
        <f t="shared" si="7"/>
        <v>-3872347.5865676221</v>
      </c>
      <c r="K89" s="6">
        <f t="shared" si="8"/>
        <v>-4253477.1174009554</v>
      </c>
      <c r="L89" s="6">
        <f t="shared" si="9"/>
        <v>-4439224.217400955</v>
      </c>
    </row>
    <row r="90" spans="2:12" hidden="1" x14ac:dyDescent="0.2">
      <c r="B90" s="9">
        <v>56</v>
      </c>
      <c r="C90" s="6">
        <f t="shared" si="10"/>
        <v>3686600.4865676221</v>
      </c>
      <c r="D90" s="6">
        <f t="shared" si="13"/>
        <v>1009498.3050414426</v>
      </c>
      <c r="E90" s="6">
        <f t="shared" si="11"/>
        <v>2677102.1815261794</v>
      </c>
      <c r="F90" s="6">
        <f t="shared" si="12"/>
        <v>50454387.557497121</v>
      </c>
      <c r="G90" s="6">
        <f t="shared" si="4"/>
        <v>185747.09999999998</v>
      </c>
      <c r="H90" s="6">
        <f t="shared" si="5"/>
        <v>566876.63083333336</v>
      </c>
      <c r="I90" s="6">
        <f t="shared" si="6"/>
        <v>-3686600.4865676221</v>
      </c>
      <c r="J90" s="6">
        <f t="shared" si="7"/>
        <v>-3872347.5865676221</v>
      </c>
      <c r="K90" s="6">
        <f t="shared" si="8"/>
        <v>-4253477.1174009554</v>
      </c>
      <c r="L90" s="6">
        <f t="shared" si="9"/>
        <v>-4439224.217400955</v>
      </c>
    </row>
    <row r="91" spans="2:12" hidden="1" x14ac:dyDescent="0.2">
      <c r="B91" s="9">
        <v>57</v>
      </c>
      <c r="C91" s="6">
        <f t="shared" si="10"/>
        <v>3686600.4865676221</v>
      </c>
      <c r="D91" s="6">
        <f t="shared" si="13"/>
        <v>958633.36359244527</v>
      </c>
      <c r="E91" s="6">
        <f t="shared" si="11"/>
        <v>2727967.1229751767</v>
      </c>
      <c r="F91" s="6">
        <f t="shared" si="12"/>
        <v>47726420.434521943</v>
      </c>
      <c r="G91" s="6">
        <f t="shared" si="4"/>
        <v>185747.09999999998</v>
      </c>
      <c r="H91" s="6">
        <f t="shared" si="5"/>
        <v>566876.63083333336</v>
      </c>
      <c r="I91" s="6">
        <f t="shared" si="6"/>
        <v>-3686600.4865676221</v>
      </c>
      <c r="J91" s="6">
        <f t="shared" si="7"/>
        <v>-3872347.5865676221</v>
      </c>
      <c r="K91" s="6">
        <f t="shared" si="8"/>
        <v>-4253477.1174009554</v>
      </c>
      <c r="L91" s="6">
        <f t="shared" si="9"/>
        <v>-4439224.217400955</v>
      </c>
    </row>
    <row r="92" spans="2:12" hidden="1" x14ac:dyDescent="0.2">
      <c r="B92" s="9">
        <v>58</v>
      </c>
      <c r="C92" s="6">
        <f t="shared" si="10"/>
        <v>3686600.4865676221</v>
      </c>
      <c r="D92" s="6">
        <f t="shared" si="13"/>
        <v>906801.98825591686</v>
      </c>
      <c r="E92" s="6">
        <f t="shared" si="11"/>
        <v>2779798.498311705</v>
      </c>
      <c r="F92" s="6">
        <f t="shared" si="12"/>
        <v>44946621.936210237</v>
      </c>
      <c r="G92" s="6">
        <f t="shared" si="4"/>
        <v>185747.09999999998</v>
      </c>
      <c r="H92" s="6">
        <f t="shared" si="5"/>
        <v>566876.63083333336</v>
      </c>
      <c r="I92" s="6">
        <f t="shared" si="6"/>
        <v>-3686600.4865676221</v>
      </c>
      <c r="J92" s="6">
        <f t="shared" si="7"/>
        <v>-3872347.5865676221</v>
      </c>
      <c r="K92" s="6">
        <f t="shared" si="8"/>
        <v>-4253477.1174009554</v>
      </c>
      <c r="L92" s="6">
        <f t="shared" si="9"/>
        <v>-4439224.217400955</v>
      </c>
    </row>
    <row r="93" spans="2:12" hidden="1" x14ac:dyDescent="0.2">
      <c r="B93" s="9">
        <v>59</v>
      </c>
      <c r="C93" s="6">
        <f t="shared" si="10"/>
        <v>3686600.4865676221</v>
      </c>
      <c r="D93" s="6">
        <f t="shared" si="13"/>
        <v>853985.81678799447</v>
      </c>
      <c r="E93" s="6">
        <f t="shared" si="11"/>
        <v>2832614.6697796276</v>
      </c>
      <c r="F93" s="6">
        <f t="shared" si="12"/>
        <v>42114007.266430609</v>
      </c>
      <c r="G93" s="6">
        <f t="shared" si="4"/>
        <v>185747.09999999998</v>
      </c>
      <c r="H93" s="6">
        <f t="shared" si="5"/>
        <v>566876.63083333336</v>
      </c>
      <c r="I93" s="6">
        <f t="shared" si="6"/>
        <v>-3686600.4865676221</v>
      </c>
      <c r="J93" s="6">
        <f t="shared" si="7"/>
        <v>-3872347.5865676221</v>
      </c>
      <c r="K93" s="6">
        <f t="shared" si="8"/>
        <v>-4253477.1174009554</v>
      </c>
      <c r="L93" s="6">
        <f t="shared" si="9"/>
        <v>-4439224.217400955</v>
      </c>
    </row>
    <row r="94" spans="2:12" hidden="1" x14ac:dyDescent="0.2">
      <c r="B94" s="9">
        <v>60</v>
      </c>
      <c r="C94" s="6">
        <f t="shared" si="10"/>
        <v>3686600.4865676221</v>
      </c>
      <c r="D94" s="6">
        <f t="shared" si="13"/>
        <v>800166.13806218153</v>
      </c>
      <c r="E94" s="6">
        <f t="shared" si="11"/>
        <v>2886434.3485054406</v>
      </c>
      <c r="F94" s="6">
        <f t="shared" si="12"/>
        <v>39227572.917925172</v>
      </c>
      <c r="G94" s="6">
        <f t="shared" si="4"/>
        <v>185747.09999999998</v>
      </c>
      <c r="H94" s="6">
        <f t="shared" si="5"/>
        <v>566876.63083333336</v>
      </c>
      <c r="I94" s="6">
        <f t="shared" si="6"/>
        <v>-3686600.4865676221</v>
      </c>
      <c r="J94" s="6">
        <f t="shared" si="7"/>
        <v>-3872347.5865676221</v>
      </c>
      <c r="K94" s="6">
        <f t="shared" si="8"/>
        <v>-4253477.1174009554</v>
      </c>
      <c r="L94" s="6">
        <f t="shared" si="9"/>
        <v>-4439224.217400955</v>
      </c>
    </row>
    <row r="95" spans="2:12" hidden="1" x14ac:dyDescent="0.2">
      <c r="B95" s="9">
        <v>61</v>
      </c>
      <c r="C95" s="6">
        <f t="shared" si="10"/>
        <v>3686600.4865676221</v>
      </c>
      <c r="D95" s="6">
        <f t="shared" si="13"/>
        <v>745323.88544057822</v>
      </c>
      <c r="E95" s="6">
        <f t="shared" si="11"/>
        <v>2941276.6011270438</v>
      </c>
      <c r="F95" s="6">
        <f t="shared" si="12"/>
        <v>36286296.316798128</v>
      </c>
      <c r="G95" s="6">
        <f t="shared" si="4"/>
        <v>185747.09999999998</v>
      </c>
      <c r="H95" s="6">
        <f t="shared" si="5"/>
        <v>566876.63083333336</v>
      </c>
      <c r="I95" s="6">
        <f t="shared" si="6"/>
        <v>-3686600.4865676221</v>
      </c>
      <c r="J95" s="6">
        <f t="shared" si="7"/>
        <v>-3872347.5865676221</v>
      </c>
      <c r="K95" s="6">
        <f t="shared" si="8"/>
        <v>-4253477.1174009554</v>
      </c>
      <c r="L95" s="6">
        <f t="shared" si="9"/>
        <v>-4439224.217400955</v>
      </c>
    </row>
    <row r="96" spans="2:12" hidden="1" x14ac:dyDescent="0.2">
      <c r="B96" s="9">
        <v>62</v>
      </c>
      <c r="C96" s="6">
        <f t="shared" si="10"/>
        <v>3686600.4865676221</v>
      </c>
      <c r="D96" s="6">
        <f t="shared" si="13"/>
        <v>689439.63001916441</v>
      </c>
      <c r="E96" s="6">
        <f t="shared" si="11"/>
        <v>2997160.8565484574</v>
      </c>
      <c r="F96" s="6">
        <f t="shared" si="12"/>
        <v>33289135.46024967</v>
      </c>
      <c r="G96" s="6">
        <f t="shared" si="4"/>
        <v>185747.09999999998</v>
      </c>
      <c r="H96" s="6">
        <f t="shared" si="5"/>
        <v>566876.63083333336</v>
      </c>
      <c r="I96" s="6">
        <f t="shared" si="6"/>
        <v>-3686600.4865676221</v>
      </c>
      <c r="J96" s="6">
        <f t="shared" si="7"/>
        <v>-3872347.5865676221</v>
      </c>
      <c r="K96" s="6">
        <f t="shared" si="8"/>
        <v>-4253477.1174009554</v>
      </c>
      <c r="L96" s="6">
        <f t="shared" si="9"/>
        <v>-4439224.217400955</v>
      </c>
    </row>
    <row r="97" spans="2:12" hidden="1" x14ac:dyDescent="0.2">
      <c r="B97" s="9">
        <v>63</v>
      </c>
      <c r="C97" s="6">
        <f t="shared" si="10"/>
        <v>3686600.4865676221</v>
      </c>
      <c r="D97" s="6">
        <f t="shared" si="13"/>
        <v>632493.57374474371</v>
      </c>
      <c r="E97" s="6">
        <f t="shared" si="11"/>
        <v>3054106.9128228785</v>
      </c>
      <c r="F97" s="6">
        <f t="shared" si="12"/>
        <v>30235028.54742679</v>
      </c>
      <c r="G97" s="6">
        <f t="shared" si="4"/>
        <v>185747.09999999998</v>
      </c>
      <c r="H97" s="6">
        <f t="shared" si="5"/>
        <v>566876.63083333336</v>
      </c>
      <c r="I97" s="6">
        <f t="shared" si="6"/>
        <v>-3686600.4865676221</v>
      </c>
      <c r="J97" s="6">
        <f t="shared" si="7"/>
        <v>-3872347.5865676221</v>
      </c>
      <c r="K97" s="6">
        <f t="shared" si="8"/>
        <v>-4253477.1174009554</v>
      </c>
      <c r="L97" s="6">
        <f t="shared" si="9"/>
        <v>-4439224.217400955</v>
      </c>
    </row>
    <row r="98" spans="2:12" hidden="1" x14ac:dyDescent="0.2">
      <c r="B98" s="9">
        <v>64</v>
      </c>
      <c r="C98" s="6">
        <f t="shared" si="10"/>
        <v>3686600.4865676221</v>
      </c>
      <c r="D98" s="6">
        <f t="shared" si="13"/>
        <v>574465.54240110901</v>
      </c>
      <c r="E98" s="6">
        <f t="shared" si="11"/>
        <v>3112134.9441665132</v>
      </c>
      <c r="F98" s="6">
        <f t="shared" si="12"/>
        <v>27122893.603260279</v>
      </c>
      <c r="G98" s="6">
        <f t="shared" si="4"/>
        <v>185747.09999999998</v>
      </c>
      <c r="H98" s="6">
        <f t="shared" si="5"/>
        <v>566876.63083333336</v>
      </c>
      <c r="I98" s="6">
        <f t="shared" si="6"/>
        <v>-3686600.4865676221</v>
      </c>
      <c r="J98" s="6">
        <f t="shared" si="7"/>
        <v>-3872347.5865676221</v>
      </c>
      <c r="K98" s="6">
        <f t="shared" si="8"/>
        <v>-4253477.1174009554</v>
      </c>
      <c r="L98" s="6">
        <f t="shared" si="9"/>
        <v>-4439224.217400955</v>
      </c>
    </row>
    <row r="99" spans="2:12" hidden="1" x14ac:dyDescent="0.2">
      <c r="B99" s="9">
        <v>65</v>
      </c>
      <c r="C99" s="6">
        <f t="shared" ref="C99:C118" si="14">+IF(B99&gt;$C$10,0,$C$12)</f>
        <v>3686600.4865676221</v>
      </c>
      <c r="D99" s="6">
        <f t="shared" si="13"/>
        <v>515334.97846194525</v>
      </c>
      <c r="E99" s="6">
        <f t="shared" ref="E99:E118" si="15">+IF(B99&lt;=$C$10,C99-D99,0)</f>
        <v>3171265.5081056766</v>
      </c>
      <c r="F99" s="6">
        <f t="shared" ref="F99:F118" si="16">+IF(B99&lt;=$C$10,F98-E99,0)</f>
        <v>23951628.095154602</v>
      </c>
      <c r="G99" s="6">
        <f t="shared" si="4"/>
        <v>185747.09999999998</v>
      </c>
      <c r="H99" s="6">
        <f t="shared" si="5"/>
        <v>566876.63083333336</v>
      </c>
      <c r="I99" s="6">
        <f t="shared" si="6"/>
        <v>-3686600.4865676221</v>
      </c>
      <c r="J99" s="6">
        <f t="shared" si="7"/>
        <v>-3872347.5865676221</v>
      </c>
      <c r="K99" s="6">
        <f t="shared" si="8"/>
        <v>-4253477.1174009554</v>
      </c>
      <c r="L99" s="6">
        <f t="shared" si="9"/>
        <v>-4439224.217400955</v>
      </c>
    </row>
    <row r="100" spans="2:12" hidden="1" x14ac:dyDescent="0.2">
      <c r="B100" s="9">
        <v>66</v>
      </c>
      <c r="C100" s="6">
        <f t="shared" si="14"/>
        <v>3686600.4865676221</v>
      </c>
      <c r="D100" s="6">
        <f t="shared" ref="D100:D118" si="17">+IF(B100&lt;=$C$10,F99*$C$11,0)</f>
        <v>455080.93380793743</v>
      </c>
      <c r="E100" s="6">
        <f t="shared" si="15"/>
        <v>3231519.5527596846</v>
      </c>
      <c r="F100" s="6">
        <f t="shared" si="16"/>
        <v>20720108.542394917</v>
      </c>
      <c r="G100" s="6">
        <f t="shared" ref="G100:G118" si="18">+IF($C$15="Si",IF(B100&lt;=$C$10,$C$9*$D$15,0),0)</f>
        <v>185747.09999999998</v>
      </c>
      <c r="H100" s="6">
        <f t="shared" ref="H100:H118" si="19">+IF($C$16="Si",IF(B100&lt;=$C$10,$C$9*$D$16,0),0)</f>
        <v>566876.63083333336</v>
      </c>
      <c r="I100" s="6">
        <f t="shared" ref="I100:I118" si="20">-D100-E100</f>
        <v>-3686600.4865676221</v>
      </c>
      <c r="J100" s="6">
        <f t="shared" ref="J100:J118" si="21">-D100-E100-G100</f>
        <v>-3872347.5865676221</v>
      </c>
      <c r="K100" s="6">
        <f t="shared" ref="K100:K118" si="22">-D100-E100-H100</f>
        <v>-4253477.1174009554</v>
      </c>
      <c r="L100" s="6">
        <f t="shared" ref="L100:L118" si="23">-D100-E100-G100-H100</f>
        <v>-4439224.217400955</v>
      </c>
    </row>
    <row r="101" spans="2:12" hidden="1" x14ac:dyDescent="0.2">
      <c r="B101" s="9">
        <v>67</v>
      </c>
      <c r="C101" s="6">
        <f t="shared" si="14"/>
        <v>3686600.4865676221</v>
      </c>
      <c r="D101" s="6">
        <f t="shared" si="17"/>
        <v>393682.06230550341</v>
      </c>
      <c r="E101" s="6">
        <f t="shared" si="15"/>
        <v>3292918.4242621185</v>
      </c>
      <c r="F101" s="6">
        <f t="shared" si="16"/>
        <v>17427190.1181328</v>
      </c>
      <c r="G101" s="6">
        <f t="shared" si="18"/>
        <v>185747.09999999998</v>
      </c>
      <c r="H101" s="6">
        <f t="shared" si="19"/>
        <v>566876.63083333336</v>
      </c>
      <c r="I101" s="6">
        <f t="shared" si="20"/>
        <v>-3686600.4865676221</v>
      </c>
      <c r="J101" s="6">
        <f t="shared" si="21"/>
        <v>-3872347.5865676221</v>
      </c>
      <c r="K101" s="6">
        <f t="shared" si="22"/>
        <v>-4253477.1174009554</v>
      </c>
      <c r="L101" s="6">
        <f t="shared" si="23"/>
        <v>-4439224.217400955</v>
      </c>
    </row>
    <row r="102" spans="2:12" hidden="1" x14ac:dyDescent="0.2">
      <c r="B102" s="9">
        <v>68</v>
      </c>
      <c r="C102" s="6">
        <f t="shared" si="14"/>
        <v>3686600.4865676221</v>
      </c>
      <c r="D102" s="6">
        <f t="shared" si="17"/>
        <v>331116.61224452319</v>
      </c>
      <c r="E102" s="6">
        <f t="shared" si="15"/>
        <v>3355483.8743230989</v>
      </c>
      <c r="F102" s="6">
        <f t="shared" si="16"/>
        <v>14071706.2438097</v>
      </c>
      <c r="G102" s="6">
        <f t="shared" si="18"/>
        <v>185747.09999999998</v>
      </c>
      <c r="H102" s="6">
        <f t="shared" si="19"/>
        <v>566876.63083333336</v>
      </c>
      <c r="I102" s="6">
        <f t="shared" si="20"/>
        <v>-3686600.4865676221</v>
      </c>
      <c r="J102" s="6">
        <f t="shared" si="21"/>
        <v>-3872347.5865676221</v>
      </c>
      <c r="K102" s="6">
        <f t="shared" si="22"/>
        <v>-4253477.1174009554</v>
      </c>
      <c r="L102" s="6">
        <f t="shared" si="23"/>
        <v>-4439224.217400955</v>
      </c>
    </row>
    <row r="103" spans="2:12" hidden="1" x14ac:dyDescent="0.2">
      <c r="B103" s="9">
        <v>69</v>
      </c>
      <c r="C103" s="6">
        <f t="shared" si="14"/>
        <v>3686600.4865676221</v>
      </c>
      <c r="D103" s="6">
        <f t="shared" si="17"/>
        <v>267362.41863238427</v>
      </c>
      <c r="E103" s="6">
        <f t="shared" si="15"/>
        <v>3419238.0679352377</v>
      </c>
      <c r="F103" s="6">
        <f t="shared" si="16"/>
        <v>10652468.175874462</v>
      </c>
      <c r="G103" s="6">
        <f t="shared" si="18"/>
        <v>185747.09999999998</v>
      </c>
      <c r="H103" s="6">
        <f t="shared" si="19"/>
        <v>566876.63083333336</v>
      </c>
      <c r="I103" s="6">
        <f t="shared" si="20"/>
        <v>-3686600.4865676221</v>
      </c>
      <c r="J103" s="6">
        <f t="shared" si="21"/>
        <v>-3872347.5865676221</v>
      </c>
      <c r="K103" s="6">
        <f t="shared" si="22"/>
        <v>-4253477.1174009554</v>
      </c>
      <c r="L103" s="6">
        <f t="shared" si="23"/>
        <v>-4439224.217400955</v>
      </c>
    </row>
    <row r="104" spans="2:12" hidden="1" x14ac:dyDescent="0.2">
      <c r="B104" s="9">
        <v>70</v>
      </c>
      <c r="C104" s="6">
        <f t="shared" si="14"/>
        <v>3686600.4865676221</v>
      </c>
      <c r="D104" s="6">
        <f t="shared" si="17"/>
        <v>202396.89534161479</v>
      </c>
      <c r="E104" s="6">
        <f t="shared" si="15"/>
        <v>3484203.5912260073</v>
      </c>
      <c r="F104" s="6">
        <f t="shared" si="16"/>
        <v>7168264.5846484546</v>
      </c>
      <c r="G104" s="6">
        <f t="shared" si="18"/>
        <v>185747.09999999998</v>
      </c>
      <c r="H104" s="6">
        <f t="shared" si="19"/>
        <v>566876.63083333336</v>
      </c>
      <c r="I104" s="6">
        <f t="shared" si="20"/>
        <v>-3686600.4865676221</v>
      </c>
      <c r="J104" s="6">
        <f t="shared" si="21"/>
        <v>-3872347.5865676221</v>
      </c>
      <c r="K104" s="6">
        <f t="shared" si="22"/>
        <v>-4253477.1174009554</v>
      </c>
      <c r="L104" s="6">
        <f t="shared" si="23"/>
        <v>-4439224.217400955</v>
      </c>
    </row>
    <row r="105" spans="2:12" hidden="1" x14ac:dyDescent="0.2">
      <c r="B105" s="9">
        <v>71</v>
      </c>
      <c r="C105" s="6">
        <f t="shared" si="14"/>
        <v>3686600.4865676221</v>
      </c>
      <c r="D105" s="6">
        <f t="shared" si="17"/>
        <v>136197.02710832065</v>
      </c>
      <c r="E105" s="6">
        <f t="shared" si="15"/>
        <v>3550403.4594593015</v>
      </c>
      <c r="F105" s="6">
        <f t="shared" si="16"/>
        <v>3617861.125189153</v>
      </c>
      <c r="G105" s="6">
        <f t="shared" si="18"/>
        <v>185747.09999999998</v>
      </c>
      <c r="H105" s="6">
        <f t="shared" si="19"/>
        <v>566876.63083333336</v>
      </c>
      <c r="I105" s="6">
        <f t="shared" si="20"/>
        <v>-3686600.4865676221</v>
      </c>
      <c r="J105" s="6">
        <f t="shared" si="21"/>
        <v>-3872347.5865676221</v>
      </c>
      <c r="K105" s="6">
        <f t="shared" si="22"/>
        <v>-4253477.1174009554</v>
      </c>
      <c r="L105" s="6">
        <f t="shared" si="23"/>
        <v>-4439224.217400955</v>
      </c>
    </row>
    <row r="106" spans="2:12" hidden="1" x14ac:dyDescent="0.2">
      <c r="B106" s="9">
        <v>72</v>
      </c>
      <c r="C106" s="6">
        <f t="shared" si="14"/>
        <v>3686600.4865676221</v>
      </c>
      <c r="D106" s="6">
        <f t="shared" si="17"/>
        <v>68739.361378593909</v>
      </c>
      <c r="E106" s="6">
        <f t="shared" si="15"/>
        <v>3617861.1251890282</v>
      </c>
      <c r="F106" s="6">
        <f t="shared" si="16"/>
        <v>1.2479722499847412E-7</v>
      </c>
      <c r="G106" s="6">
        <f t="shared" si="18"/>
        <v>185747.09999999998</v>
      </c>
      <c r="H106" s="6">
        <f t="shared" si="19"/>
        <v>566876.63083333336</v>
      </c>
      <c r="I106" s="6">
        <f t="shared" si="20"/>
        <v>-3686600.4865676221</v>
      </c>
      <c r="J106" s="6">
        <f t="shared" si="21"/>
        <v>-3872347.5865676221</v>
      </c>
      <c r="K106" s="6">
        <f t="shared" si="22"/>
        <v>-4253477.1174009554</v>
      </c>
      <c r="L106" s="6">
        <f t="shared" si="23"/>
        <v>-4439224.217400955</v>
      </c>
    </row>
    <row r="107" spans="2:12" hidden="1" x14ac:dyDescent="0.2">
      <c r="B107" s="9">
        <v>73</v>
      </c>
      <c r="C107" s="6">
        <f t="shared" si="14"/>
        <v>0</v>
      </c>
      <c r="D107" s="6">
        <f t="shared" si="17"/>
        <v>0</v>
      </c>
      <c r="E107" s="6">
        <f t="shared" si="15"/>
        <v>0</v>
      </c>
      <c r="F107" s="6">
        <f t="shared" si="16"/>
        <v>0</v>
      </c>
      <c r="G107" s="6">
        <f t="shared" si="18"/>
        <v>0</v>
      </c>
      <c r="H107" s="6">
        <f t="shared" si="19"/>
        <v>0</v>
      </c>
      <c r="I107" s="6">
        <f t="shared" si="20"/>
        <v>0</v>
      </c>
      <c r="J107" s="6">
        <f t="shared" si="21"/>
        <v>0</v>
      </c>
      <c r="K107" s="6">
        <f t="shared" si="22"/>
        <v>0</v>
      </c>
      <c r="L107" s="6">
        <f t="shared" si="23"/>
        <v>0</v>
      </c>
    </row>
    <row r="108" spans="2:12" hidden="1" x14ac:dyDescent="0.2">
      <c r="B108" s="9">
        <v>74</v>
      </c>
      <c r="C108" s="6">
        <f t="shared" si="14"/>
        <v>0</v>
      </c>
      <c r="D108" s="6">
        <f t="shared" si="17"/>
        <v>0</v>
      </c>
      <c r="E108" s="6">
        <f t="shared" si="15"/>
        <v>0</v>
      </c>
      <c r="F108" s="6">
        <f t="shared" si="16"/>
        <v>0</v>
      </c>
      <c r="G108" s="6">
        <f t="shared" si="18"/>
        <v>0</v>
      </c>
      <c r="H108" s="6">
        <f t="shared" si="19"/>
        <v>0</v>
      </c>
      <c r="I108" s="6">
        <f t="shared" si="20"/>
        <v>0</v>
      </c>
      <c r="J108" s="6">
        <f t="shared" si="21"/>
        <v>0</v>
      </c>
      <c r="K108" s="6">
        <f t="shared" si="22"/>
        <v>0</v>
      </c>
      <c r="L108" s="6">
        <f t="shared" si="23"/>
        <v>0</v>
      </c>
    </row>
    <row r="109" spans="2:12" hidden="1" x14ac:dyDescent="0.2">
      <c r="B109" s="9">
        <v>75</v>
      </c>
      <c r="C109" s="6">
        <f t="shared" si="14"/>
        <v>0</v>
      </c>
      <c r="D109" s="6">
        <f t="shared" si="17"/>
        <v>0</v>
      </c>
      <c r="E109" s="6">
        <f t="shared" si="15"/>
        <v>0</v>
      </c>
      <c r="F109" s="6">
        <f t="shared" si="16"/>
        <v>0</v>
      </c>
      <c r="G109" s="6">
        <f t="shared" si="18"/>
        <v>0</v>
      </c>
      <c r="H109" s="6">
        <f t="shared" si="19"/>
        <v>0</v>
      </c>
      <c r="I109" s="6">
        <f t="shared" si="20"/>
        <v>0</v>
      </c>
      <c r="J109" s="6">
        <f t="shared" si="21"/>
        <v>0</v>
      </c>
      <c r="K109" s="6">
        <f t="shared" si="22"/>
        <v>0</v>
      </c>
      <c r="L109" s="6">
        <f t="shared" si="23"/>
        <v>0</v>
      </c>
    </row>
    <row r="110" spans="2:12" hidden="1" x14ac:dyDescent="0.2">
      <c r="B110" s="9">
        <v>76</v>
      </c>
      <c r="C110" s="6">
        <f t="shared" si="14"/>
        <v>0</v>
      </c>
      <c r="D110" s="6">
        <f t="shared" si="17"/>
        <v>0</v>
      </c>
      <c r="E110" s="6">
        <f t="shared" si="15"/>
        <v>0</v>
      </c>
      <c r="F110" s="6">
        <f t="shared" si="16"/>
        <v>0</v>
      </c>
      <c r="G110" s="6">
        <f t="shared" si="18"/>
        <v>0</v>
      </c>
      <c r="H110" s="6">
        <f t="shared" si="19"/>
        <v>0</v>
      </c>
      <c r="I110" s="6">
        <f t="shared" si="20"/>
        <v>0</v>
      </c>
      <c r="J110" s="6">
        <f t="shared" si="21"/>
        <v>0</v>
      </c>
      <c r="K110" s="6">
        <f t="shared" si="22"/>
        <v>0</v>
      </c>
      <c r="L110" s="6">
        <f t="shared" si="23"/>
        <v>0</v>
      </c>
    </row>
    <row r="111" spans="2:12" hidden="1" x14ac:dyDescent="0.2">
      <c r="B111" s="9">
        <v>77</v>
      </c>
      <c r="C111" s="6">
        <f t="shared" si="14"/>
        <v>0</v>
      </c>
      <c r="D111" s="6">
        <f t="shared" si="17"/>
        <v>0</v>
      </c>
      <c r="E111" s="6">
        <f t="shared" si="15"/>
        <v>0</v>
      </c>
      <c r="F111" s="6">
        <f t="shared" si="16"/>
        <v>0</v>
      </c>
      <c r="G111" s="6">
        <f t="shared" si="18"/>
        <v>0</v>
      </c>
      <c r="H111" s="6">
        <f t="shared" si="19"/>
        <v>0</v>
      </c>
      <c r="I111" s="6">
        <f t="shared" si="20"/>
        <v>0</v>
      </c>
      <c r="J111" s="6">
        <f t="shared" si="21"/>
        <v>0</v>
      </c>
      <c r="K111" s="6">
        <f t="shared" si="22"/>
        <v>0</v>
      </c>
      <c r="L111" s="6">
        <f t="shared" si="23"/>
        <v>0</v>
      </c>
    </row>
    <row r="112" spans="2:12" hidden="1" x14ac:dyDescent="0.2">
      <c r="B112" s="9">
        <v>78</v>
      </c>
      <c r="C112" s="6">
        <f t="shared" si="14"/>
        <v>0</v>
      </c>
      <c r="D112" s="6">
        <f t="shared" si="17"/>
        <v>0</v>
      </c>
      <c r="E112" s="6">
        <f t="shared" si="15"/>
        <v>0</v>
      </c>
      <c r="F112" s="6">
        <f t="shared" si="16"/>
        <v>0</v>
      </c>
      <c r="G112" s="6">
        <f t="shared" si="18"/>
        <v>0</v>
      </c>
      <c r="H112" s="6">
        <f t="shared" si="19"/>
        <v>0</v>
      </c>
      <c r="I112" s="6">
        <f t="shared" si="20"/>
        <v>0</v>
      </c>
      <c r="J112" s="6">
        <f t="shared" si="21"/>
        <v>0</v>
      </c>
      <c r="K112" s="6">
        <f t="shared" si="22"/>
        <v>0</v>
      </c>
      <c r="L112" s="6">
        <f t="shared" si="23"/>
        <v>0</v>
      </c>
    </row>
    <row r="113" spans="2:12" hidden="1" x14ac:dyDescent="0.2">
      <c r="B113" s="9">
        <v>79</v>
      </c>
      <c r="C113" s="6">
        <f t="shared" si="14"/>
        <v>0</v>
      </c>
      <c r="D113" s="6">
        <f t="shared" si="17"/>
        <v>0</v>
      </c>
      <c r="E113" s="6">
        <f t="shared" si="15"/>
        <v>0</v>
      </c>
      <c r="F113" s="6">
        <f t="shared" si="16"/>
        <v>0</v>
      </c>
      <c r="G113" s="6">
        <f t="shared" si="18"/>
        <v>0</v>
      </c>
      <c r="H113" s="6">
        <f t="shared" si="19"/>
        <v>0</v>
      </c>
      <c r="I113" s="6">
        <f t="shared" si="20"/>
        <v>0</v>
      </c>
      <c r="J113" s="6">
        <f t="shared" si="21"/>
        <v>0</v>
      </c>
      <c r="K113" s="6">
        <f t="shared" si="22"/>
        <v>0</v>
      </c>
      <c r="L113" s="6">
        <f t="shared" si="23"/>
        <v>0</v>
      </c>
    </row>
    <row r="114" spans="2:12" hidden="1" x14ac:dyDescent="0.2">
      <c r="B114" s="9">
        <v>80</v>
      </c>
      <c r="C114" s="6">
        <f t="shared" si="14"/>
        <v>0</v>
      </c>
      <c r="D114" s="6">
        <f t="shared" si="17"/>
        <v>0</v>
      </c>
      <c r="E114" s="6">
        <f t="shared" si="15"/>
        <v>0</v>
      </c>
      <c r="F114" s="6">
        <f t="shared" si="16"/>
        <v>0</v>
      </c>
      <c r="G114" s="6">
        <f t="shared" si="18"/>
        <v>0</v>
      </c>
      <c r="H114" s="6">
        <f t="shared" si="19"/>
        <v>0</v>
      </c>
      <c r="I114" s="6">
        <f t="shared" si="20"/>
        <v>0</v>
      </c>
      <c r="J114" s="6">
        <f t="shared" si="21"/>
        <v>0</v>
      </c>
      <c r="K114" s="6">
        <f t="shared" si="22"/>
        <v>0</v>
      </c>
      <c r="L114" s="6">
        <f t="shared" si="23"/>
        <v>0</v>
      </c>
    </row>
    <row r="115" spans="2:12" hidden="1" x14ac:dyDescent="0.2">
      <c r="B115" s="9">
        <v>81</v>
      </c>
      <c r="C115" s="6">
        <f t="shared" si="14"/>
        <v>0</v>
      </c>
      <c r="D115" s="6">
        <f t="shared" si="17"/>
        <v>0</v>
      </c>
      <c r="E115" s="6">
        <f t="shared" si="15"/>
        <v>0</v>
      </c>
      <c r="F115" s="6">
        <f t="shared" si="16"/>
        <v>0</v>
      </c>
      <c r="G115" s="6">
        <f t="shared" si="18"/>
        <v>0</v>
      </c>
      <c r="H115" s="6">
        <f t="shared" si="19"/>
        <v>0</v>
      </c>
      <c r="I115" s="6">
        <f t="shared" si="20"/>
        <v>0</v>
      </c>
      <c r="J115" s="6">
        <f t="shared" si="21"/>
        <v>0</v>
      </c>
      <c r="K115" s="6">
        <f t="shared" si="22"/>
        <v>0</v>
      </c>
      <c r="L115" s="6">
        <f t="shared" si="23"/>
        <v>0</v>
      </c>
    </row>
    <row r="116" spans="2:12" hidden="1" x14ac:dyDescent="0.2">
      <c r="B116" s="9">
        <v>82</v>
      </c>
      <c r="C116" s="6">
        <f t="shared" si="14"/>
        <v>0</v>
      </c>
      <c r="D116" s="6">
        <f t="shared" si="17"/>
        <v>0</v>
      </c>
      <c r="E116" s="6">
        <f t="shared" si="15"/>
        <v>0</v>
      </c>
      <c r="F116" s="6">
        <f t="shared" si="16"/>
        <v>0</v>
      </c>
      <c r="G116" s="6">
        <f t="shared" si="18"/>
        <v>0</v>
      </c>
      <c r="H116" s="6">
        <f t="shared" si="19"/>
        <v>0</v>
      </c>
      <c r="I116" s="6">
        <f t="shared" si="20"/>
        <v>0</v>
      </c>
      <c r="J116" s="6">
        <f t="shared" si="21"/>
        <v>0</v>
      </c>
      <c r="K116" s="6">
        <f t="shared" si="22"/>
        <v>0</v>
      </c>
      <c r="L116" s="6">
        <f t="shared" si="23"/>
        <v>0</v>
      </c>
    </row>
    <row r="117" spans="2:12" hidden="1" x14ac:dyDescent="0.2">
      <c r="B117" s="9">
        <v>83</v>
      </c>
      <c r="C117" s="6">
        <f t="shared" si="14"/>
        <v>0</v>
      </c>
      <c r="D117" s="6">
        <f t="shared" si="17"/>
        <v>0</v>
      </c>
      <c r="E117" s="6">
        <f t="shared" si="15"/>
        <v>0</v>
      </c>
      <c r="F117" s="6">
        <f t="shared" si="16"/>
        <v>0</v>
      </c>
      <c r="G117" s="6">
        <f t="shared" si="18"/>
        <v>0</v>
      </c>
      <c r="H117" s="6">
        <f t="shared" si="19"/>
        <v>0</v>
      </c>
      <c r="I117" s="6">
        <f t="shared" si="20"/>
        <v>0</v>
      </c>
      <c r="J117" s="6">
        <f t="shared" si="21"/>
        <v>0</v>
      </c>
      <c r="K117" s="6">
        <f t="shared" si="22"/>
        <v>0</v>
      </c>
      <c r="L117" s="6">
        <f t="shared" si="23"/>
        <v>0</v>
      </c>
    </row>
    <row r="118" spans="2:12" hidden="1" x14ac:dyDescent="0.2">
      <c r="B118" s="9">
        <v>84</v>
      </c>
      <c r="C118" s="6">
        <f t="shared" si="14"/>
        <v>0</v>
      </c>
      <c r="D118" s="6">
        <f t="shared" si="17"/>
        <v>0</v>
      </c>
      <c r="E118" s="6">
        <f t="shared" si="15"/>
        <v>0</v>
      </c>
      <c r="F118" s="6">
        <f t="shared" si="16"/>
        <v>0</v>
      </c>
      <c r="G118" s="6">
        <f t="shared" si="18"/>
        <v>0</v>
      </c>
      <c r="H118" s="6">
        <f t="shared" si="19"/>
        <v>0</v>
      </c>
      <c r="I118" s="6">
        <f t="shared" si="20"/>
        <v>0</v>
      </c>
      <c r="J118" s="6">
        <f t="shared" si="21"/>
        <v>0</v>
      </c>
      <c r="K118" s="6">
        <f t="shared" si="22"/>
        <v>0</v>
      </c>
      <c r="L118" s="6">
        <f t="shared" si="23"/>
        <v>0</v>
      </c>
    </row>
  </sheetData>
  <sheetProtection algorithmName="SHA-512" hashValue="lLjZp47Nq+3R4eHMQa+ReRYvGiNnbrPTzPWRXsk2Pylll3rL6M/PwuRNIVi967bnoCZP2mxDxYyRv3ExU1XBdQ==" saltValue="bZnyGNXZ0LJIWjCZjc9AdA==" spinCount="100000" sheet="1" objects="1" scenarios="1"/>
  <mergeCells count="7">
    <mergeCell ref="B26:N26"/>
    <mergeCell ref="B27:M27"/>
    <mergeCell ref="B7:C7"/>
    <mergeCell ref="H2:J4"/>
    <mergeCell ref="M2:N2"/>
    <mergeCell ref="A24:P24"/>
    <mergeCell ref="B25:N25"/>
  </mergeCells>
  <dataValidations count="2">
    <dataValidation type="list" allowBlank="1" showInputMessage="1" showErrorMessage="1" sqref="C10" xr:uid="{A6196786-4A05-4138-8A07-B63250B75219}">
      <formula1>"12,24,36,48,60,72,84"</formula1>
    </dataValidation>
    <dataValidation type="list" allowBlank="1" showInputMessage="1" showErrorMessage="1" sqref="C15:C16" xr:uid="{AAD289B0-E037-4906-865B-D66500146B15}">
      <formula1>"Si,No"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VTU Ordinarios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Vasquez Rua</dc:creator>
  <cp:lastModifiedBy>Paula Andrea Morales Lopez</cp:lastModifiedBy>
  <dcterms:created xsi:type="dcterms:W3CDTF">2023-09-29T14:16:49Z</dcterms:created>
  <dcterms:modified xsi:type="dcterms:W3CDTF">2024-07-18T16:38:42Z</dcterms:modified>
</cp:coreProperties>
</file>